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56" windowWidth="21600" windowHeight="15320" tabRatio="500" activeTab="1"/>
  </bookViews>
  <sheets>
    <sheet name="U 14 Boys" sheetId="1" r:id="rId1"/>
    <sheet name="U 12 Boys" sheetId="2" r:id="rId2"/>
    <sheet name="U10 Boys" sheetId="3" r:id="rId3"/>
    <sheet name="U 8 Push In Party" sheetId="4" r:id="rId4"/>
    <sheet name="U8 Paddle In" sheetId="5" r:id="rId5"/>
    <sheet name="U14 Girls" sheetId="6" r:id="rId6"/>
    <sheet name="U12 Girls" sheetId="7" r:id="rId7"/>
    <sheet name="END" sheetId="8" r:id="rId8"/>
  </sheets>
  <definedNames>
    <definedName name="_xlfn.IFERROR" hidden="1">#NAME?</definedName>
    <definedName name="DesiredColWdith" localSheetId="7">'END'!$AP$26</definedName>
    <definedName name="Heat1" localSheetId="1">'U 12 Boys'!$F$5:$F$10</definedName>
    <definedName name="Heat1" localSheetId="0">'U 14 Boys'!$F$5:$F$10</definedName>
    <definedName name="Heat1" localSheetId="3">'U 8 Push In Party'!$F$5:$F$10</definedName>
    <definedName name="Heat1" localSheetId="2">'U10 Boys'!$F$5:$F$10</definedName>
    <definedName name="Heat10" localSheetId="1">'U 12 Boys'!$U$13:$U$18</definedName>
    <definedName name="Heat10" localSheetId="0">'U 14 Boys'!$Z$13:$Z$18</definedName>
    <definedName name="Heat10" localSheetId="3">'U 8 Push In Party'!$P$21:$P$26</definedName>
    <definedName name="Heat10" localSheetId="2">'U10 Boys'!$U$13:$U$18</definedName>
    <definedName name="Heat11" localSheetId="1">'U 12 Boys'!$Z$13:$Z$18</definedName>
    <definedName name="Heat11" localSheetId="3">'U 8 Push In Party'!$P$29:$P$34</definedName>
    <definedName name="Heat11" localSheetId="2">'U10 Boys'!$Z$13:$Z$18</definedName>
    <definedName name="Heat12" localSheetId="3">'U 8 Push In Party'!$U$13:$U$18</definedName>
    <definedName name="Heat13" localSheetId="3">'U 8 Push In Party'!$U$21:$U$26</definedName>
    <definedName name="Heat14" localSheetId="3">'U 8 Push In Party'!$Z$18:$Z$23</definedName>
    <definedName name="Heat2" localSheetId="1">'U 12 Boys'!$F$13:$F$18</definedName>
    <definedName name="Heat2" localSheetId="0">'U 14 Boys'!$F$13:$F$18</definedName>
    <definedName name="Heat2" localSheetId="3">'U 8 Push In Party'!$F$13:$F$18</definedName>
    <definedName name="Heat2" localSheetId="2">'U10 Boys'!$F$13:$F$18</definedName>
    <definedName name="Heat3" localSheetId="1">'U 12 Boys'!$F$21:$F$26</definedName>
    <definedName name="Heat3" localSheetId="0">'U 14 Boys'!$F$21:$F$26</definedName>
    <definedName name="Heat3" localSheetId="3">'U 8 Push In Party'!$F$21:$F$26</definedName>
    <definedName name="Heat3" localSheetId="2">'U10 Boys'!$F$21:$F$26</definedName>
    <definedName name="Heat4" localSheetId="1">'U 12 Boys'!$K$5:$K$10</definedName>
    <definedName name="Heat4" localSheetId="0">'U 14 Boys'!$K$5:$K$10</definedName>
    <definedName name="Heat4" localSheetId="3">'U 8 Push In Party'!$F$29:$F$34</definedName>
    <definedName name="Heat4" localSheetId="2">'U10 Boys'!$K$5:$K$10</definedName>
    <definedName name="Heat5" localSheetId="1">'U 12 Boys'!$K$13:$K$18</definedName>
    <definedName name="Heat5" localSheetId="0">'U 14 Boys'!$K$13:$K$18</definedName>
    <definedName name="Heat5" localSheetId="3">'U 8 Push In Party'!$K$5:$K$10</definedName>
    <definedName name="Heat5" localSheetId="2">'U10 Boys'!$K$13:$K$18</definedName>
    <definedName name="Heat6" localSheetId="1">'U 12 Boys'!$K$21:$K$26</definedName>
    <definedName name="Heat6" localSheetId="0">'U 14 Boys'!$P$5:$P$10</definedName>
    <definedName name="Heat6" localSheetId="3">'U 8 Push In Party'!$K$13:$K$18</definedName>
    <definedName name="Heat6" localSheetId="2">'U10 Boys'!$K$21:$K$26</definedName>
    <definedName name="Heat7" localSheetId="1">'U 12 Boys'!$P$5:$P$10</definedName>
    <definedName name="Heat7" localSheetId="0">'U 14 Boys'!$P$13:$P$18</definedName>
    <definedName name="Heat7" localSheetId="3">'U 8 Push In Party'!$K$21:$K$26</definedName>
    <definedName name="Heat7" localSheetId="2">'U10 Boys'!$P$5:$P$10</definedName>
    <definedName name="Heat8" localSheetId="1">'U 12 Boys'!$P$13:$P$18</definedName>
    <definedName name="Heat8" localSheetId="0">'U 14 Boys'!$P$21:$P$26</definedName>
    <definedName name="Heat8" localSheetId="3">'U 8 Push In Party'!$P$5:$P$10</definedName>
    <definedName name="Heat8" localSheetId="2">'U10 Boys'!$P$13:$P$18</definedName>
    <definedName name="Heat9" localSheetId="1">'U 12 Boys'!$P$21:$P$26</definedName>
    <definedName name="Heat9" localSheetId="0">'U 14 Boys'!$U$13:$U$18</definedName>
    <definedName name="Heat9" localSheetId="3">'U 8 Push In Party'!$P$13:$P$18</definedName>
    <definedName name="Heat9" localSheetId="2">'U10 Boys'!$P$21:$P$26</definedName>
    <definedName name="MainData" localSheetId="7">'END'!$M$4</definedName>
    <definedName name="NameList" localSheetId="7">'END'!$D$3</definedName>
    <definedName name="OnsitePrintArea" localSheetId="1">'U 12 Boys'!$D$1:$AA$39</definedName>
    <definedName name="OnsitePrintArea" localSheetId="0">'U 14 Boys'!$D$1:$AA$39</definedName>
    <definedName name="OnsitePrintArea" localSheetId="3">'U 8 Push In Party'!$D$1:$AA$39</definedName>
    <definedName name="OnsitePrintArea" localSheetId="2">'U10 Boys'!$D$1:$AA$39</definedName>
    <definedName name="OnsitePrintList" localSheetId="7">'END'!$I$64</definedName>
    <definedName name="PDFPrintArea" localSheetId="1">'U 12 Boys'!$D$1:$L$26</definedName>
    <definedName name="PDFPrintArea" localSheetId="0">'U 14 Boys'!#REF!</definedName>
    <definedName name="PDFPrintArea" localSheetId="3">'U 8 Push In Party'!$D$1:$L$34</definedName>
    <definedName name="PDFPrintArea" localSheetId="2">'U10 Boys'!$D$1:$L$26</definedName>
    <definedName name="PDFPrintList" localSheetId="7">'END'!$I$47</definedName>
    <definedName name="PlacesList" localSheetId="7">'END'!$AC$4</definedName>
    <definedName name="SheetList" localSheetId="7">'END'!$J$17</definedName>
  </definedNames>
  <calcPr fullCalcOnLoad="1"/>
</workbook>
</file>

<file path=xl/sharedStrings.xml><?xml version="1.0" encoding="utf-8"?>
<sst xmlns="http://schemas.openxmlformats.org/spreadsheetml/2006/main" count="2178" uniqueCount="552">
  <si>
    <t>Main Event North Area- Odd Number Heats</t>
  </si>
  <si>
    <t>Isabella Valentine</t>
  </si>
  <si>
    <t>Luna Loyd</t>
  </si>
  <si>
    <t>Luella Pace</t>
  </si>
  <si>
    <t>Zoe Ziskind</t>
  </si>
  <si>
    <t>Kate Miller</t>
  </si>
  <si>
    <t>Olivia Barker</t>
  </si>
  <si>
    <t>Alexandra Stein</t>
  </si>
  <si>
    <t>Malaya Morente</t>
  </si>
  <si>
    <t>Madison Millan</t>
  </si>
  <si>
    <t>Holland Gittasarn</t>
  </si>
  <si>
    <t>Annika Lange</t>
  </si>
  <si>
    <t>Gianna Stump</t>
  </si>
  <si>
    <t>Lulu Notaro</t>
  </si>
  <si>
    <t>Ainslee Alexander</t>
  </si>
  <si>
    <t>Sydney Beckett</t>
  </si>
  <si>
    <t>Stella Mahan</t>
  </si>
  <si>
    <t>Kaili-Moorea Falk</t>
  </si>
  <si>
    <t>Makayla Moss</t>
  </si>
  <si>
    <t>Repechage Division - South Area - Even Number Heats</t>
  </si>
  <si>
    <t>1. Julia Guild</t>
  </si>
  <si>
    <t>2. Sage Malmsen</t>
  </si>
  <si>
    <t>3. Brooklyn Gittasarn</t>
  </si>
  <si>
    <t>4. Bailey Bear</t>
  </si>
  <si>
    <t>U 14 Girls</t>
  </si>
  <si>
    <t>Riley Mamsten</t>
  </si>
  <si>
    <t>Nyah Mcgetrick</t>
  </si>
  <si>
    <t>Emma Higgins</t>
  </si>
  <si>
    <t>Makena Burke</t>
  </si>
  <si>
    <t>Sophie Simon</t>
  </si>
  <si>
    <t>Sydney Long</t>
  </si>
  <si>
    <t>Hayden Randolph</t>
  </si>
  <si>
    <t>Natalie Scharin</t>
  </si>
  <si>
    <t>Eden Lange</t>
  </si>
  <si>
    <t>Kiana Carlisle</t>
  </si>
  <si>
    <t>Luca Pieretti</t>
  </si>
  <si>
    <t>Main Event</t>
  </si>
  <si>
    <t>Shella Norman</t>
  </si>
  <si>
    <t>Elsa  Callahan</t>
  </si>
  <si>
    <t>Sophia McGovern</t>
  </si>
  <si>
    <t>Ava Beach</t>
  </si>
  <si>
    <t>Izabella Meda</t>
  </si>
  <si>
    <t>Melia Haller</t>
  </si>
  <si>
    <t>Jill Collins</t>
  </si>
  <si>
    <t>Madison Tobin</t>
  </si>
  <si>
    <t>Andria Chandler</t>
  </si>
  <si>
    <t>Brittney Gamble</t>
  </si>
  <si>
    <t>Riley Millan</t>
  </si>
  <si>
    <t>Julia Guild</t>
  </si>
  <si>
    <t>Kira Cope</t>
  </si>
  <si>
    <t>Alternates:</t>
  </si>
  <si>
    <t>3.  Kaili-Moorea Falk</t>
  </si>
  <si>
    <t>4. Stella Zoltan</t>
  </si>
  <si>
    <t>5. Kelly Bowdle</t>
  </si>
  <si>
    <t>6. Makayla Moss</t>
  </si>
  <si>
    <t>7. Anna Hardy</t>
  </si>
  <si>
    <t>8. Luella Pace</t>
  </si>
  <si>
    <t>9. Zoe Ziskind</t>
  </si>
  <si>
    <t>10. Alexandra Stein</t>
  </si>
  <si>
    <t>11. Holland Gittasarn</t>
  </si>
  <si>
    <t>12. Sydney Beckett</t>
  </si>
  <si>
    <t>13. Stella Mahan</t>
  </si>
  <si>
    <t>'72 SURFERS'!Heat9</t>
  </si>
  <si>
    <t>'72 SURFERS'!Heat10</t>
  </si>
  <si>
    <t>'72 SURFERS'!Heat11</t>
  </si>
  <si>
    <t>'72 SURFERS'!Heat12</t>
  </si>
  <si>
    <t>'72 SURFERS'!Heat13</t>
  </si>
  <si>
    <t>'72 SURFERS'!Heat14</t>
  </si>
  <si>
    <t>'72 SURFERS'!Heat15</t>
  </si>
  <si>
    <t>'72 SURFERS'!Heat16</t>
  </si>
  <si>
    <t>'72 SURFERS'!Heat17</t>
  </si>
  <si>
    <t>'72 SURFERS'!Heat18</t>
  </si>
  <si>
    <t>'72 SURFERS'!Heat19</t>
  </si>
  <si>
    <t>'72 SURFERS'!Heat20</t>
  </si>
  <si>
    <t>'72 SURFERS'!Heat21</t>
  </si>
  <si>
    <t>'72 SURFERS'!Heat22</t>
  </si>
  <si>
    <t>'72 SURFERS'!Heat23</t>
  </si>
  <si>
    <t>$K$10:$K$15</t>
  </si>
  <si>
    <t>$P$13:$P$18</t>
  </si>
  <si>
    <t>$P$18:$P$23</t>
  </si>
  <si>
    <t>$P$21:$P$26</t>
  </si>
  <si>
    <t>$U$21:$U$26</t>
  </si>
  <si>
    <t>$P$5:$P$10</t>
  </si>
  <si>
    <t>$U$13:$U$18</t>
  </si>
  <si>
    <t>$Z$13:$Z$18</t>
  </si>
  <si>
    <t>$P$29:$P$34</t>
  </si>
  <si>
    <t>$Z$18:$Z$23</t>
  </si>
  <si>
    <t>$P$37:$P$42</t>
  </si>
  <si>
    <t>$U$29:$U$34</t>
  </si>
  <si>
    <t>$Z$21:$Z$26</t>
  </si>
  <si>
    <t>$AE$21:$AE$26</t>
  </si>
  <si>
    <t>$U$5:$U$10</t>
  </si>
  <si>
    <t>$Z$5:$Z$10</t>
  </si>
  <si>
    <t>$AE$13:$AE$18</t>
  </si>
  <si>
    <t>$AJ$13:$AJ$18</t>
  </si>
  <si>
    <t>Desired</t>
  </si>
  <si>
    <t>Select "12 SURFERS" then run macro</t>
  </si>
  <si>
    <t>HeatPos</t>
  </si>
  <si>
    <t>Rating Pts</t>
  </si>
  <si>
    <t>Surfer</t>
  </si>
  <si>
    <t>Pos</t>
  </si>
  <si>
    <t>Points</t>
  </si>
  <si>
    <t>6 SURFERS</t>
  </si>
  <si>
    <t>U10 BOYS</t>
  </si>
  <si>
    <t>NAME (24)</t>
  </si>
  <si>
    <t>U 8 Paddle In Division</t>
  </si>
  <si>
    <t>Kevin Mcgibben</t>
  </si>
  <si>
    <t>Keegan Abing</t>
  </si>
  <si>
    <t>Sawyer Abing</t>
  </si>
  <si>
    <t>Jett Rocket Prefontaine</t>
  </si>
  <si>
    <t>Isabella Carreno</t>
  </si>
  <si>
    <t>Corbeau Pappas</t>
  </si>
  <si>
    <t>Main Event North Area- Odd Number Heats</t>
  </si>
  <si>
    <t>Z. Davis</t>
  </si>
  <si>
    <t>Beckett Eason</t>
  </si>
  <si>
    <t>Cole Racich</t>
  </si>
  <si>
    <t>Finn Lange</t>
  </si>
  <si>
    <t>Tate Kemble</t>
  </si>
  <si>
    <t>Main Event</t>
  </si>
  <si>
    <t>Jack Cunningham</t>
  </si>
  <si>
    <t>Sage Malmsten</t>
  </si>
  <si>
    <t>Giselle Roden</t>
  </si>
  <si>
    <t>Ryler Heyman</t>
  </si>
  <si>
    <t>Ryan Chapman</t>
  </si>
  <si>
    <t>Zoey Kaina</t>
  </si>
  <si>
    <t>Beckett Mechtenberg</t>
  </si>
  <si>
    <t>Madelyn Skaar</t>
  </si>
  <si>
    <t>Josaia Peneueta</t>
  </si>
  <si>
    <t>Hawk Modisette</t>
  </si>
  <si>
    <t>Wyatt Holsted</t>
  </si>
  <si>
    <t>Finley Congdon</t>
  </si>
  <si>
    <t>Tristan Day</t>
  </si>
  <si>
    <t>Repechage Division - South Area - Even Number Heats</t>
  </si>
  <si>
    <t>Alternates:</t>
  </si>
  <si>
    <t>Secondary/ 2nd heat alternates</t>
  </si>
  <si>
    <t>Repechage</t>
  </si>
  <si>
    <t>U 12 Girls</t>
  </si>
  <si>
    <t>Stella Zoltan</t>
  </si>
  <si>
    <t>Kelly Bowle</t>
  </si>
  <si>
    <t>Vela Mattive</t>
  </si>
  <si>
    <t>Rebecca Jamgochian</t>
  </si>
  <si>
    <t>Jayna Malmsten</t>
  </si>
  <si>
    <t>Anna Hardy</t>
  </si>
  <si>
    <t>'48 SURFERS'!Heat6</t>
  </si>
  <si>
    <t>'48 SURFERS'!Heat7</t>
  </si>
  <si>
    <t>'48 SURFERS'!Heat8</t>
  </si>
  <si>
    <t>'48 SURFERS'!Heat9</t>
  </si>
  <si>
    <t>'48 SURFERS'!Heat10</t>
  </si>
  <si>
    <t>'48 SURFERS'!Heat11</t>
  </si>
  <si>
    <t>'48 SURFERS'!Heat12</t>
  </si>
  <si>
    <t>'48 SURFERS'!Heat13</t>
  </si>
  <si>
    <t>'48 SURFERS'!Heat14</t>
  </si>
  <si>
    <t>'48 SURFERS'!Heat15</t>
  </si>
  <si>
    <t>'54 SURFERS'!Heat1</t>
  </si>
  <si>
    <t>'54 SURFERS'!Heat2</t>
  </si>
  <si>
    <t>'54 SURFERS'!Heat3</t>
  </si>
  <si>
    <t>'54 SURFERS'!Heat4</t>
  </si>
  <si>
    <t>'54 SURFERS'!Heat5</t>
  </si>
  <si>
    <t>'54 SURFERS'!Heat6</t>
  </si>
  <si>
    <t>'54 SURFERS'!Heat7</t>
  </si>
  <si>
    <t>'54 SURFERS'!Heat8</t>
  </si>
  <si>
    <t>'54 SURFERS'!Heat9</t>
  </si>
  <si>
    <t>'54 SURFERS'!Heat10</t>
  </si>
  <si>
    <t>'54 SURFERS'!Heat11</t>
  </si>
  <si>
    <t>'54 SURFERS'!Heat12</t>
  </si>
  <si>
    <t>'54 SURFERS'!Heat13</t>
  </si>
  <si>
    <t>'54 SURFERS'!Heat14</t>
  </si>
  <si>
    <t>'54 SURFERS'!Heat15</t>
  </si>
  <si>
    <t>'54 SURFERS'!Heat16</t>
  </si>
  <si>
    <t>'54 SURFERS'!Heat17</t>
  </si>
  <si>
    <t>'54 SURFERS'!Heat18</t>
  </si>
  <si>
    <t>'54 SURFERS'!Heat19</t>
  </si>
  <si>
    <t>'60 SURFERS'!Heat1</t>
  </si>
  <si>
    <t>'60 SURFERS'!Heat2</t>
  </si>
  <si>
    <t>'60 SURFERS'!Heat3</t>
  </si>
  <si>
    <t>'60 SURFERS'!Heat4</t>
  </si>
  <si>
    <t>'60 SURFERS'!Heat5</t>
  </si>
  <si>
    <t>'60 SURFERS'!Heat6</t>
  </si>
  <si>
    <t>$D$1:$Q$39</t>
  </si>
  <si>
    <t>$D$1:$AA$39</t>
  </si>
  <si>
    <t>$D$1:$AP$39</t>
  </si>
  <si>
    <t>$D$60:$L$109</t>
  </si>
  <si>
    <t>$D$60:$L$101</t>
  </si>
  <si>
    <t>$D$60:$G$101</t>
  </si>
  <si>
    <t>$D$1:$L$39</t>
  </si>
  <si>
    <t>$D$1:$G$39</t>
  </si>
  <si>
    <t>a</t>
  </si>
  <si>
    <t>'60 SURFERS'!Heat13</t>
  </si>
  <si>
    <t>'60 SURFERS'!Heat14</t>
  </si>
  <si>
    <t>'60 SURFERS'!Heat15</t>
  </si>
  <si>
    <t>'60 SURFERS'!Heat16</t>
  </si>
  <si>
    <t>'60 SURFERS'!Heat17</t>
  </si>
  <si>
    <t>'60 SURFERS'!Heat18</t>
  </si>
  <si>
    <t>'60 SURFERS'!Heat19</t>
  </si>
  <si>
    <t>'60 SURFERS'!Heat20</t>
  </si>
  <si>
    <t>'66 SURFERS'!Heat1</t>
  </si>
  <si>
    <t>'66 SURFERS'!Heat2</t>
  </si>
  <si>
    <t>'66 SURFERS'!Heat3</t>
  </si>
  <si>
    <t>'66 SURFERS'!Heat4</t>
  </si>
  <si>
    <t>'66 SURFERS'!Heat5</t>
  </si>
  <si>
    <t>'66 SURFERS'!Heat6</t>
  </si>
  <si>
    <t>'66 SURFERS'!Heat7</t>
  </si>
  <si>
    <t>'66 SURFERS'!Heat8</t>
  </si>
  <si>
    <t>'66 SURFERS'!Heat9</t>
  </si>
  <si>
    <t>'66 SURFERS'!Heat10</t>
  </si>
  <si>
    <t>'66 SURFERS'!Heat11</t>
  </si>
  <si>
    <t>'66 SURFERS'!Heat12</t>
  </si>
  <si>
    <t>'66 SURFERS'!Heat13</t>
  </si>
  <si>
    <t>'66 SURFERS'!Heat14</t>
  </si>
  <si>
    <t>'66 SURFERS'!Heat15</t>
  </si>
  <si>
    <t>'66 SURFERS'!Heat16</t>
  </si>
  <si>
    <t>'66 SURFERS'!Heat17</t>
  </si>
  <si>
    <t>'66 SURFERS'!Heat18</t>
  </si>
  <si>
    <t>'66 SURFERS'!Heat19</t>
  </si>
  <si>
    <t>'66 SURFERS'!Heat20</t>
  </si>
  <si>
    <t>'66 SURFERS'!Heat21</t>
  </si>
  <si>
    <t>'66 SURFERS'!Heat22</t>
  </si>
  <si>
    <t>'72 SURFERS'!Heat1</t>
  </si>
  <si>
    <t>'72 SURFERS'!Heat2</t>
  </si>
  <si>
    <t>'72 SURFERS'!Heat3</t>
  </si>
  <si>
    <t>'72 SURFERS'!Heat4</t>
  </si>
  <si>
    <t>'72 SURFERS'!Heat5</t>
  </si>
  <si>
    <t>'72 SURFERS'!Heat6</t>
  </si>
  <si>
    <t>'72 SURFERS'!Heat7</t>
  </si>
  <si>
    <t>'72 SURFERS'!Heat8</t>
  </si>
  <si>
    <t>12 SURFERS</t>
  </si>
  <si>
    <t>18 SURFERS</t>
  </si>
  <si>
    <t>24 SURFERS</t>
  </si>
  <si>
    <t>30 SURFERS</t>
  </si>
  <si>
    <t>36 SURFERS</t>
  </si>
  <si>
    <t>36 cont</t>
  </si>
  <si>
    <t>NAME (42)</t>
  </si>
  <si>
    <t>42 SURFERS</t>
  </si>
  <si>
    <t>42 cont</t>
  </si>
  <si>
    <t>48 SURFERS</t>
  </si>
  <si>
    <t>48 cont</t>
  </si>
  <si>
    <t>54 SURFERS</t>
  </si>
  <si>
    <t>54 cont</t>
  </si>
  <si>
    <t>60 SURFERS</t>
  </si>
  <si>
    <t>60 cont</t>
  </si>
  <si>
    <t>66 SURFERS</t>
  </si>
  <si>
    <t>66 cont</t>
  </si>
  <si>
    <t>66 cont2</t>
  </si>
  <si>
    <t>72 SURFERS</t>
  </si>
  <si>
    <t>72 cont</t>
  </si>
  <si>
    <t>Round</t>
  </si>
  <si>
    <t>where used</t>
  </si>
  <si>
    <t>where found</t>
  </si>
  <si>
    <t>next round</t>
  </si>
  <si>
    <t>Surfers</t>
  </si>
  <si>
    <t>$F$5:$F$10</t>
  </si>
  <si>
    <t>$F$13:$F$18</t>
  </si>
  <si>
    <t>$F$21:$F$26</t>
  </si>
  <si>
    <t>$F$29:$F$34</t>
  </si>
  <si>
    <t>$K$5:$K$10</t>
  </si>
  <si>
    <t>$K$13:$K$18</t>
  </si>
  <si>
    <t>$K$21:$K$26</t>
  </si>
  <si>
    <t>$K$29:$K$34</t>
  </si>
  <si>
    <t>$F$37:$F$42</t>
  </si>
  <si>
    <t>$K$37:$K$42</t>
  </si>
  <si>
    <t>$F$45:$F$50</t>
  </si>
  <si>
    <t>$K$45:$K$50</t>
  </si>
  <si>
    <t>finish order</t>
  </si>
  <si>
    <t>upper left</t>
  </si>
  <si>
    <t>Lookup</t>
  </si>
  <si>
    <t>'12 SURFERS'!Heat1</t>
  </si>
  <si>
    <t>'12 SURFERS'!Heat2</t>
  </si>
  <si>
    <t>'12 SURFERS'!Heat3</t>
  </si>
  <si>
    <t>'18 SURFERS'!Heat1</t>
  </si>
  <si>
    <t>'18 SURFERS'!Heat2</t>
  </si>
  <si>
    <t>'18 SURFERS'!Heat3</t>
  </si>
  <si>
    <t>'18 SURFERS'!Heat4</t>
  </si>
  <si>
    <t>'18 SURFERS'!Heat5</t>
  </si>
  <si>
    <t>'24 SURFERS'!Heat1</t>
  </si>
  <si>
    <t>'24 SURFERS'!Heat2</t>
  </si>
  <si>
    <t>PDFPrintArea</t>
  </si>
  <si>
    <t>$D$1:$G$10</t>
  </si>
  <si>
    <t>$D$1:$G$18</t>
  </si>
  <si>
    <t>$D$1:$G$26</t>
  </si>
  <si>
    <t>$D$1:$G$34</t>
  </si>
  <si>
    <t>$D$1:$L$26</t>
  </si>
  <si>
    <t>$D$1:$L$34</t>
  </si>
  <si>
    <t>OnsitePrintArea</t>
  </si>
  <si>
    <t>'30 SURFERS'!Heat2</t>
  </si>
  <si>
    <t>'30 SURFERS'!Heat3</t>
  </si>
  <si>
    <t>'30 SURFERS'!Heat4</t>
  </si>
  <si>
    <t>'30 SURFERS'!Heat5</t>
  </si>
  <si>
    <t>'30 SURFERS'!Heat6</t>
  </si>
  <si>
    <t>'30 SURFERS'!Heat7</t>
  </si>
  <si>
    <t>'30 SURFERS'!Heat8</t>
  </si>
  <si>
    <t>'30 SURFERS'!Heat9</t>
  </si>
  <si>
    <t>'30 SURFERS'!Heat10</t>
  </si>
  <si>
    <t>'36 SURFERS'!Heat1</t>
  </si>
  <si>
    <t>'36 SURFERS'!Heat2</t>
  </si>
  <si>
    <t>'36 SURFERS'!Heat3</t>
  </si>
  <si>
    <t>'36 SURFERS'!Heat4</t>
  </si>
  <si>
    <t>'36 SURFERS'!Heat5</t>
  </si>
  <si>
    <t>'36 SURFERS'!Heat6</t>
  </si>
  <si>
    <t>'36 SURFERS'!Heat7</t>
  </si>
  <si>
    <t>'36 SURFERS'!Heat8</t>
  </si>
  <si>
    <t>'36 SURFERS'!Heat9</t>
  </si>
  <si>
    <t>'36 SURFERS'!Heat10</t>
  </si>
  <si>
    <t>'36 SURFERS'!Heat11</t>
  </si>
  <si>
    <t>'42 SURFERS'!Heat1</t>
  </si>
  <si>
    <t>'42 SURFERS'!Heat2</t>
  </si>
  <si>
    <t>'42 SURFERS'!Heat3</t>
  </si>
  <si>
    <t>'42 SURFERS'!Heat4</t>
  </si>
  <si>
    <t>'42 SURFERS'!Heat5</t>
  </si>
  <si>
    <t>'42 SURFERS'!Heat6</t>
  </si>
  <si>
    <t>'42 SURFERS'!Heat7</t>
  </si>
  <si>
    <t>'42 SURFERS'!Heat8</t>
  </si>
  <si>
    <t>'42 SURFERS'!Heat9</t>
  </si>
  <si>
    <t>'42 SURFERS'!Heat10</t>
  </si>
  <si>
    <t>'42 SURFERS'!Heat11</t>
  </si>
  <si>
    <t>'42 SURFERS'!Heat12</t>
  </si>
  <si>
    <t>'42 SURFERS'!Heat13</t>
  </si>
  <si>
    <t>'42 SURFERS'!Heat14</t>
  </si>
  <si>
    <t>'48 SURFERS'!Heat1</t>
  </si>
  <si>
    <t>'48 SURFERS'!Heat2</t>
  </si>
  <si>
    <t>'48 SURFERS'!Heat3</t>
  </si>
  <si>
    <t>'48 SURFERS'!Heat4</t>
  </si>
  <si>
    <t>'48 SURFERS'!Heat5</t>
  </si>
  <si>
    <t>Duke Sharp</t>
  </si>
  <si>
    <t>Alex Guild</t>
  </si>
  <si>
    <t>Donovan Quirk</t>
  </si>
  <si>
    <t>Crue Ziskind</t>
  </si>
  <si>
    <t>Sammie Congdon</t>
  </si>
  <si>
    <t>Jak Ziets</t>
  </si>
  <si>
    <t>Zeke DeMartini</t>
  </si>
  <si>
    <t>Cass Ebbin</t>
  </si>
  <si>
    <t>Mason Arndt</t>
  </si>
  <si>
    <t>'24 SURFERS'!Heat3</t>
  </si>
  <si>
    <t>'24 SURFERS'!Heat4</t>
  </si>
  <si>
    <t>'24 SURFERS'!Heat5</t>
  </si>
  <si>
    <t>'24 SURFERS'!Heat6</t>
  </si>
  <si>
    <t>'24 SURFERS'!Heat7</t>
  </si>
  <si>
    <t>'30 SURFERS'!Heat1</t>
  </si>
  <si>
    <t>Repechage Division South Area Even Heats</t>
  </si>
  <si>
    <t>U 14 Boys</t>
  </si>
  <si>
    <t>Odd Heats North Area - Even Heats South Area</t>
  </si>
  <si>
    <t>Gavin Eason</t>
  </si>
  <si>
    <t>Shaymus O'hearn</t>
  </si>
  <si>
    <t>Marley Sapp</t>
  </si>
  <si>
    <t>Gavin Eason</t>
  </si>
  <si>
    <t>Trevor Berry</t>
  </si>
  <si>
    <t>Aryeh Keating</t>
  </si>
  <si>
    <t>Levi Davis</t>
  </si>
  <si>
    <t>Zach Kaina</t>
  </si>
  <si>
    <t>Austin Thompson</t>
  </si>
  <si>
    <t>Kai Zukor</t>
  </si>
  <si>
    <t>Nate Irwin</t>
  </si>
  <si>
    <t>Logan Carlson</t>
  </si>
  <si>
    <t>Aryeh Keating</t>
  </si>
  <si>
    <t>Ben Pace</t>
  </si>
  <si>
    <t>Jackson Ebbin</t>
  </si>
  <si>
    <t>Reyn Clayton</t>
  </si>
  <si>
    <t>Aidan Burke</t>
  </si>
  <si>
    <t>Finn Reyes</t>
  </si>
  <si>
    <t>Grayson Epstein</t>
  </si>
  <si>
    <t>Weston Epstein</t>
  </si>
  <si>
    <t>Nate Cox</t>
  </si>
  <si>
    <t>Darin Takeda</t>
  </si>
  <si>
    <t>Mason Drammer</t>
  </si>
  <si>
    <t>Zach Harris</t>
  </si>
  <si>
    <t>Noah Harris</t>
  </si>
  <si>
    <t>Luke Wechsler</t>
  </si>
  <si>
    <t>Mac Sharp</t>
  </si>
  <si>
    <t>Hayden Garfield</t>
  </si>
  <si>
    <t>Cayden Colasse</t>
  </si>
  <si>
    <t>Ben Sherman</t>
  </si>
  <si>
    <t>Calvin Lundy</t>
  </si>
  <si>
    <t>Jacob Hodson</t>
  </si>
  <si>
    <t>Alternates:</t>
  </si>
  <si>
    <t>'60 SURFERS'!Heat7</t>
  </si>
  <si>
    <t>'60 SURFERS'!Heat8</t>
  </si>
  <si>
    <t>'60 SURFERS'!Heat9</t>
  </si>
  <si>
    <t>'60 SURFERS'!Heat10</t>
  </si>
  <si>
    <t>'60 SURFERS'!Heat11</t>
  </si>
  <si>
    <t>'60 SURFERS'!Heat12</t>
  </si>
  <si>
    <t>SEED</t>
  </si>
  <si>
    <t>Time</t>
  </si>
  <si>
    <t>1st. To Final</t>
  </si>
  <si>
    <t>15 Minute</t>
  </si>
  <si>
    <t>Heat</t>
  </si>
  <si>
    <t>2nd. &amp; 3rd. To Repo.</t>
  </si>
  <si>
    <t>Place</t>
  </si>
  <si>
    <t>Red</t>
  </si>
  <si>
    <t>Blue</t>
  </si>
  <si>
    <t>Yellow</t>
  </si>
  <si>
    <t>Orange</t>
  </si>
  <si>
    <t>Green</t>
  </si>
  <si>
    <t>CONTEST</t>
  </si>
  <si>
    <t>DATE</t>
  </si>
  <si>
    <t>DIVISION</t>
  </si>
  <si>
    <t>Top 3 Advance</t>
  </si>
  <si>
    <t>White</t>
  </si>
  <si>
    <t>SEMI 1</t>
  </si>
  <si>
    <t>FINAL</t>
  </si>
  <si>
    <t>SEMI 2</t>
  </si>
  <si>
    <t>SEMI FINALS</t>
  </si>
  <si>
    <t>ROUND 1</t>
  </si>
  <si>
    <t>ROUND 2</t>
  </si>
  <si>
    <t>QUARTER FINALS</t>
  </si>
  <si>
    <t>NAME (30)</t>
  </si>
  <si>
    <t>NAME (36)</t>
  </si>
  <si>
    <t>Repechage</t>
  </si>
  <si>
    <t>Name</t>
  </si>
  <si>
    <t>Range</t>
  </si>
  <si>
    <t>Sheet</t>
  </si>
  <si>
    <t>72 cont2</t>
  </si>
  <si>
    <t>Row</t>
  </si>
  <si>
    <t>Col</t>
  </si>
  <si>
    <t>12. Jak Ziets</t>
  </si>
  <si>
    <t>Noah Arndt</t>
  </si>
  <si>
    <t>Dylan Heyman</t>
  </si>
  <si>
    <t>Titus Edson</t>
  </si>
  <si>
    <t>Cameron Fausset</t>
  </si>
  <si>
    <t>Ella Miller</t>
  </si>
  <si>
    <t>Roman Higgins</t>
  </si>
  <si>
    <t>Nicholas Carroll</t>
  </si>
  <si>
    <t>Brooklyn Gittasarn</t>
  </si>
  <si>
    <t>Logan Cochrane</t>
  </si>
  <si>
    <t>Keoni Young</t>
  </si>
  <si>
    <t>Dylan Goldberg</t>
  </si>
  <si>
    <t>Asher Smith</t>
  </si>
  <si>
    <t>Alternates</t>
  </si>
  <si>
    <t>1. Benjamin Scordama</t>
  </si>
  <si>
    <t>2. Kristina Grosso</t>
  </si>
  <si>
    <t>3. Sylis Penniman</t>
  </si>
  <si>
    <t>4. Bailey Bear</t>
  </si>
  <si>
    <t>5. Chase Niemann</t>
  </si>
  <si>
    <t>6. Maxine Nocker</t>
  </si>
  <si>
    <t>7. Kevin McGibben</t>
  </si>
  <si>
    <t>8. Madelyn Skaar</t>
  </si>
  <si>
    <t>9. Josai'a Peneueta</t>
  </si>
  <si>
    <t>10. Vela Mattive</t>
  </si>
  <si>
    <t>11. Flynn VanAuker</t>
  </si>
  <si>
    <t>12. Luella Pace</t>
  </si>
  <si>
    <t>13. Tyler Miller</t>
  </si>
  <si>
    <t>14. Giselle Roden</t>
  </si>
  <si>
    <t>Ev</t>
  </si>
  <si>
    <t>South Area- Even Numbers</t>
  </si>
  <si>
    <t>Hamilton Jacobs</t>
  </si>
  <si>
    <t>Curtis Jacobs</t>
  </si>
  <si>
    <t>Caleb Faoro</t>
  </si>
  <si>
    <t>Jack Zoltan</t>
  </si>
  <si>
    <t>Tyler Chiarappa</t>
  </si>
  <si>
    <t>Mac Sharp</t>
  </si>
  <si>
    <t>Aiden Kelly</t>
  </si>
  <si>
    <t>Griffin Pieretti</t>
  </si>
  <si>
    <t>Wyatt Pieretti</t>
  </si>
  <si>
    <t>1.  Joey Proodian</t>
  </si>
  <si>
    <t>2. Jack Zoltan</t>
  </si>
  <si>
    <t>3. Caleb Faoro</t>
  </si>
  <si>
    <t>4. Tyler Chiarappa</t>
  </si>
  <si>
    <t>5. Tahven Modisette</t>
  </si>
  <si>
    <t>6. Curtis Jacobs</t>
  </si>
  <si>
    <t>7. Hamilton Jacobs</t>
  </si>
  <si>
    <t>8. Ethan Eassa</t>
  </si>
  <si>
    <t>9. Drake Epstein</t>
  </si>
  <si>
    <t>10. Jake Kuwata</t>
  </si>
  <si>
    <t>11. Adam Reinhold</t>
  </si>
  <si>
    <t>12. Carson Studt</t>
  </si>
  <si>
    <t>13. Patrick Holloway</t>
  </si>
  <si>
    <t>14. Ryder Fish</t>
  </si>
  <si>
    <t>15. Shea Kuntz</t>
  </si>
  <si>
    <t>U 12 Boys</t>
  </si>
  <si>
    <t>Jack McGibben</t>
  </si>
  <si>
    <t>Koa Modisette</t>
  </si>
  <si>
    <t>Jonas Meskis</t>
  </si>
  <si>
    <t>Jackson Meskis</t>
  </si>
  <si>
    <t>Graham Chapman</t>
  </si>
  <si>
    <t>Riley Kelly</t>
  </si>
  <si>
    <t>Aston Smith</t>
  </si>
  <si>
    <t>Seth Bancroft</t>
  </si>
  <si>
    <t>River Huhn</t>
  </si>
  <si>
    <t>Alden Klein</t>
  </si>
  <si>
    <t>Duncan Hunt</t>
  </si>
  <si>
    <t>Benji Lange</t>
  </si>
  <si>
    <t>Indie Hoffman</t>
  </si>
  <si>
    <t>Logan Curry</t>
  </si>
  <si>
    <t>Ryan Kainalo</t>
  </si>
  <si>
    <t>13. Cass Ebbin</t>
  </si>
  <si>
    <t>14. Titus Edson</t>
  </si>
  <si>
    <t>15. Nicholas Carroll</t>
  </si>
  <si>
    <t>Odd heats north area and even heats south area</t>
  </si>
  <si>
    <t>U 8 Push In Party - One Final</t>
  </si>
  <si>
    <t>Ryker Abing</t>
  </si>
  <si>
    <t>Koa Birchim</t>
  </si>
  <si>
    <t>Z Davis</t>
  </si>
  <si>
    <t>Zoey Kaina</t>
  </si>
  <si>
    <t>Clemente Rojas</t>
  </si>
  <si>
    <t>Aricin Marshall</t>
  </si>
  <si>
    <t>Callum Hunt</t>
  </si>
  <si>
    <t>Avery Oretsky</t>
  </si>
  <si>
    <t>Ella Moss</t>
  </si>
  <si>
    <t>Sofia Loyd</t>
  </si>
  <si>
    <t>Reagan Neville</t>
  </si>
  <si>
    <t>Anna Guild</t>
  </si>
  <si>
    <t>Simon Day</t>
  </si>
  <si>
    <t>Ryder Charrette</t>
  </si>
  <si>
    <t>Sawyer Anderson</t>
  </si>
  <si>
    <t>Maddox Keet</t>
  </si>
  <si>
    <t>Zephyr Heyman</t>
  </si>
  <si>
    <t>Nikolina Negard</t>
  </si>
  <si>
    <t>Patrick Carroll</t>
  </si>
  <si>
    <t>Hugo Goodfield</t>
  </si>
  <si>
    <t>Rome Gittisarn</t>
  </si>
  <si>
    <t>Lake Cochrane</t>
  </si>
  <si>
    <t>Flynn VanAuker</t>
  </si>
  <si>
    <t>Sully Notaro</t>
  </si>
  <si>
    <t>Jaden Tasic</t>
  </si>
  <si>
    <t>Indira Simms</t>
  </si>
  <si>
    <t>Talan Vodraska</t>
  </si>
  <si>
    <t>Tanner Vodraska</t>
  </si>
  <si>
    <t>Hayden Thompson</t>
  </si>
  <si>
    <t>Carson Studt</t>
  </si>
  <si>
    <t>Partick Holloway</t>
  </si>
  <si>
    <t>Tahven Modisette</t>
  </si>
  <si>
    <t>Adam Patta</t>
  </si>
  <si>
    <t>Adam Patta</t>
  </si>
  <si>
    <t>Ethan Eassa</t>
  </si>
  <si>
    <t>Ryder Fish</t>
  </si>
  <si>
    <t>Pitus Higgins</t>
  </si>
  <si>
    <t>Jack Charrette</t>
  </si>
  <si>
    <t>Otto Kistler</t>
  </si>
  <si>
    <t>Spencer Clough</t>
  </si>
  <si>
    <t>Luke Hill</t>
  </si>
  <si>
    <t>Garrett Haller</t>
  </si>
  <si>
    <t>Drake Epstein</t>
  </si>
  <si>
    <t>Simon Lycek</t>
  </si>
  <si>
    <t>Christopher Paliargo</t>
  </si>
  <si>
    <t>Kian Greene</t>
  </si>
  <si>
    <t>Shane Van Dyk</t>
  </si>
  <si>
    <t>Jake Kuwata</t>
  </si>
  <si>
    <t>Levi Kirkpatrick</t>
  </si>
  <si>
    <t>Adam Reinhold</t>
  </si>
  <si>
    <t>Hawkins Pappas</t>
  </si>
  <si>
    <t>Luke Bear</t>
  </si>
  <si>
    <t>Calvin Lundy</t>
  </si>
  <si>
    <t>Jack Mcgibben</t>
  </si>
  <si>
    <t>Alternates:</t>
  </si>
  <si>
    <t>1. Shea Kuntz</t>
  </si>
  <si>
    <t>2. Jonas Meskis</t>
  </si>
  <si>
    <t>3. Jackson Meskis</t>
  </si>
  <si>
    <t>4. Graham Chapman</t>
  </si>
  <si>
    <t>5. Koa Modisette</t>
  </si>
  <si>
    <t>6. Benji Lange</t>
  </si>
  <si>
    <t>7. Indie Hoffman</t>
  </si>
  <si>
    <t>8. Logan Curry</t>
  </si>
  <si>
    <t>10. Ryan Kainalo</t>
  </si>
  <si>
    <t>11. Crue Ziskind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</si>
</sst>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Calibri"/>
      <family val="2"/>
    </font>
    <font>
      <b/>
      <sz val="10"/>
      <name val="Bookman Old Style"/>
      <family val="1"/>
    </font>
    <font>
      <sz val="8"/>
      <name val="Arial Narrow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10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name val="Arial"/>
      <family val="2"/>
    </font>
    <font>
      <b/>
      <sz val="9"/>
      <color indexed="9"/>
      <name val="Calibri"/>
      <family val="0"/>
    </font>
    <font>
      <b/>
      <sz val="9"/>
      <name val="Calibri"/>
      <family val="0"/>
    </font>
    <font>
      <sz val="8"/>
      <name val="Verdana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/>
    </xf>
    <xf numFmtId="0" fontId="20" fillId="3" borderId="1" xfId="0" applyFont="1" applyFill="1" applyBorder="1" applyAlignment="1" applyProtection="1">
      <alignment horizontal="center"/>
      <protection/>
    </xf>
    <xf numFmtId="0" fontId="21" fillId="0" borderId="1" xfId="0" applyFont="1" applyBorder="1" applyAlignment="1" applyProtection="1">
      <alignment horizontal="center"/>
      <protection/>
    </xf>
    <xf numFmtId="0" fontId="21" fillId="4" borderId="1" xfId="0" applyFont="1" applyFill="1" applyBorder="1" applyAlignment="1" applyProtection="1">
      <alignment horizontal="center"/>
      <protection/>
    </xf>
    <xf numFmtId="0" fontId="20" fillId="5" borderId="1" xfId="0" applyFont="1" applyFill="1" applyBorder="1" applyAlignment="1" applyProtection="1">
      <alignment horizontal="center"/>
      <protection/>
    </xf>
    <xf numFmtId="0" fontId="20" fillId="6" borderId="1" xfId="0" applyFont="1" applyFill="1" applyBorder="1" applyAlignment="1" applyProtection="1">
      <alignment horizontal="center"/>
      <protection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9" borderId="0" xfId="0" applyFont="1" applyFill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0" fontId="12" fillId="0" borderId="3" xfId="0" applyFont="1" applyBorder="1" applyAlignment="1" applyProtection="1">
      <alignment horizontal="right"/>
      <protection/>
    </xf>
    <xf numFmtId="0" fontId="11" fillId="2" borderId="4" xfId="0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right"/>
      <protection/>
    </xf>
    <xf numFmtId="0" fontId="20" fillId="10" borderId="6" xfId="0" applyFont="1" applyFill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/>
      <protection/>
    </xf>
    <xf numFmtId="0" fontId="11" fillId="2" borderId="7" xfId="0" applyFont="1" applyFill="1" applyBorder="1" applyAlignment="1" applyProtection="1">
      <alignment horizontal="center"/>
      <protection locked="0"/>
    </xf>
    <xf numFmtId="16" fontId="0" fillId="2" borderId="8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right"/>
      <protection/>
    </xf>
    <xf numFmtId="20" fontId="0" fillId="2" borderId="10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1" fontId="14" fillId="0" borderId="3" xfId="0" applyNumberFormat="1" applyFont="1" applyBorder="1" applyAlignment="1" applyProtection="1">
      <alignment horizontal="right"/>
      <protection/>
    </xf>
    <xf numFmtId="0" fontId="11" fillId="0" borderId="5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right"/>
      <protection/>
    </xf>
    <xf numFmtId="0" fontId="13" fillId="0" borderId="5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/>
      <protection/>
    </xf>
    <xf numFmtId="0" fontId="14" fillId="0" borderId="5" xfId="0" applyFont="1" applyBorder="1" applyAlignment="1" applyProtection="1">
      <alignment/>
      <protection/>
    </xf>
    <xf numFmtId="0" fontId="19" fillId="0" borderId="6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9" xfId="0" applyFont="1" applyBorder="1" applyAlignment="1" applyProtection="1">
      <alignment/>
      <protection/>
    </xf>
    <xf numFmtId="0" fontId="11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0</xdr:rowOff>
    </xdr:from>
    <xdr:to>
      <xdr:col>2</xdr:col>
      <xdr:colOff>1428750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095500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63817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1447800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2124075" y="581025"/>
          <a:ext cx="131445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838200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1819275" y="619125"/>
          <a:ext cx="69532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2</xdr:col>
      <xdr:colOff>838200</xdr:colOff>
      <xdr:row>4</xdr:row>
      <xdr:rowOff>0</xdr:rowOff>
    </xdr:to>
    <xdr:sp>
      <xdr:nvSpPr>
        <xdr:cNvPr id="1" name="Bevel 1"/>
        <xdr:cNvSpPr>
          <a:spLocks/>
        </xdr:cNvSpPr>
      </xdr:nvSpPr>
      <xdr:spPr>
        <a:xfrm>
          <a:off x="1819275" y="428625"/>
          <a:ext cx="69532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0</xdr:rowOff>
    </xdr:from>
    <xdr:to>
      <xdr:col>2</xdr:col>
      <xdr:colOff>838200</xdr:colOff>
      <xdr:row>5</xdr:row>
      <xdr:rowOff>0</xdr:rowOff>
    </xdr:to>
    <xdr:sp>
      <xdr:nvSpPr>
        <xdr:cNvPr id="1" name="Bevel 1"/>
        <xdr:cNvSpPr>
          <a:spLocks/>
        </xdr:cNvSpPr>
      </xdr:nvSpPr>
      <xdr:spPr>
        <a:xfrm>
          <a:off x="1819275" y="619125"/>
          <a:ext cx="69532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Overwrite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4</xdr:col>
      <xdr:colOff>276225</xdr:colOff>
      <xdr:row>2</xdr:row>
      <xdr:rowOff>0</xdr:rowOff>
    </xdr:to>
    <xdr:sp macro="[0]!CreateNames">
      <xdr:nvSpPr>
        <xdr:cNvPr id="1" name="Bevel 1"/>
        <xdr:cNvSpPr>
          <a:spLocks/>
        </xdr:cNvSpPr>
      </xdr:nvSpPr>
      <xdr:spPr>
        <a:xfrm>
          <a:off x="2619375" y="0"/>
          <a:ext cx="1304925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Create Names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485775</xdr:colOff>
      <xdr:row>2</xdr:row>
      <xdr:rowOff>0</xdr:rowOff>
    </xdr:to>
    <xdr:sp macro="[0]!PopulatePlaces">
      <xdr:nvSpPr>
        <xdr:cNvPr id="2" name="Bevel 2"/>
        <xdr:cNvSpPr>
          <a:spLocks/>
        </xdr:cNvSpPr>
      </xdr:nvSpPr>
      <xdr:spPr>
        <a:xfrm>
          <a:off x="22574250" y="0"/>
          <a:ext cx="1323975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places
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485775</xdr:colOff>
      <xdr:row>6</xdr:row>
      <xdr:rowOff>0</xdr:rowOff>
    </xdr:to>
    <xdr:sp macro="[0]!CopyRound1">
      <xdr:nvSpPr>
        <xdr:cNvPr id="3" name="Bevel 3"/>
        <xdr:cNvSpPr>
          <a:spLocks/>
        </xdr:cNvSpPr>
      </xdr:nvSpPr>
      <xdr:spPr>
        <a:xfrm>
          <a:off x="7953375" y="771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Round 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485775</xdr:colOff>
      <xdr:row>9</xdr:row>
      <xdr:rowOff>0</xdr:rowOff>
    </xdr:to>
    <xdr:sp macro="[0]!UpdateFontSize">
      <xdr:nvSpPr>
        <xdr:cNvPr id="4" name="Bevel 4"/>
        <xdr:cNvSpPr>
          <a:spLocks/>
        </xdr:cNvSpPr>
      </xdr:nvSpPr>
      <xdr:spPr>
        <a:xfrm>
          <a:off x="7953375" y="13430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Update Font Size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485775</xdr:colOff>
      <xdr:row>15</xdr:row>
      <xdr:rowOff>0</xdr:rowOff>
    </xdr:to>
    <xdr:sp macro="[0]!LockAllSheets">
      <xdr:nvSpPr>
        <xdr:cNvPr id="5" name="Bevel 5"/>
        <xdr:cNvSpPr>
          <a:spLocks/>
        </xdr:cNvSpPr>
      </xdr:nvSpPr>
      <xdr:spPr>
        <a:xfrm>
          <a:off x="7953375" y="2486025"/>
          <a:ext cx="1323975" cy="381000"/>
        </a:xfrm>
        <a:prstGeom prst="bevel">
          <a:avLst/>
        </a:prstGeom>
        <a:solidFill>
          <a:srgbClr val="77933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Lock All Sheets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485775</xdr:colOff>
      <xdr:row>40</xdr:row>
      <xdr:rowOff>0</xdr:rowOff>
    </xdr:to>
    <xdr:sp macro="[0]!UnLockAllSheets">
      <xdr:nvSpPr>
        <xdr:cNvPr id="6" name="Bevel 6"/>
        <xdr:cNvSpPr>
          <a:spLocks/>
        </xdr:cNvSpPr>
      </xdr:nvSpPr>
      <xdr:spPr>
        <a:xfrm>
          <a:off x="7953375" y="7248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UnLock All Sheets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11</xdr:col>
      <xdr:colOff>85725</xdr:colOff>
      <xdr:row>3</xdr:row>
      <xdr:rowOff>0</xdr:rowOff>
    </xdr:to>
    <xdr:sp macro="[0]!RemoveTestData">
      <xdr:nvSpPr>
        <xdr:cNvPr id="7" name="Bevel 7"/>
        <xdr:cNvSpPr>
          <a:spLocks/>
        </xdr:cNvSpPr>
      </xdr:nvSpPr>
      <xdr:spPr>
        <a:xfrm>
          <a:off x="7953375" y="190500"/>
          <a:ext cx="1762125" cy="390525"/>
        </a:xfrm>
        <a:prstGeom prst="bevel">
          <a:avLst/>
        </a:prstGeom>
        <a:solidFill>
          <a:srgbClr val="77933C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Remove all Test Data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485775</xdr:colOff>
      <xdr:row>6</xdr:row>
      <xdr:rowOff>0</xdr:rowOff>
    </xdr:to>
    <xdr:sp macro="[0]!CopyTimeFormat">
      <xdr:nvSpPr>
        <xdr:cNvPr id="8" name="Bevel 8"/>
        <xdr:cNvSpPr>
          <a:spLocks/>
        </xdr:cNvSpPr>
      </xdr:nvSpPr>
      <xdr:spPr>
        <a:xfrm>
          <a:off x="6276975" y="771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Time Format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485775</xdr:colOff>
      <xdr:row>9</xdr:row>
      <xdr:rowOff>0</xdr:rowOff>
    </xdr:to>
    <xdr:sp macro="[0]!CopyDateDivFormat">
      <xdr:nvSpPr>
        <xdr:cNvPr id="9" name="Bevel 9"/>
        <xdr:cNvSpPr>
          <a:spLocks/>
        </xdr:cNvSpPr>
      </xdr:nvSpPr>
      <xdr:spPr>
        <a:xfrm>
          <a:off x="6276975" y="13430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DateDiv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Format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485775</xdr:colOff>
      <xdr:row>12</xdr:row>
      <xdr:rowOff>0</xdr:rowOff>
    </xdr:to>
    <xdr:sp macro="[0]!CopyBibs">
      <xdr:nvSpPr>
        <xdr:cNvPr id="10" name="Bevel 10"/>
        <xdr:cNvSpPr>
          <a:spLocks/>
        </xdr:cNvSpPr>
      </xdr:nvSpPr>
      <xdr:spPr>
        <a:xfrm>
          <a:off x="6276975" y="19145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Bibs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361950</xdr:colOff>
      <xdr:row>2</xdr:row>
      <xdr:rowOff>0</xdr:rowOff>
    </xdr:to>
    <xdr:sp macro="[0]!RemoveHeatNames">
      <xdr:nvSpPr>
        <xdr:cNvPr id="11" name="Bevel 11"/>
        <xdr:cNvSpPr>
          <a:spLocks/>
        </xdr:cNvSpPr>
      </xdr:nvSpPr>
      <xdr:spPr>
        <a:xfrm>
          <a:off x="4486275" y="0"/>
          <a:ext cx="1314450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Remove Heat Names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42</xdr:col>
      <xdr:colOff>485775</xdr:colOff>
      <xdr:row>2</xdr:row>
      <xdr:rowOff>0</xdr:rowOff>
    </xdr:to>
    <xdr:sp macro="[0]!ListColumnWidths">
      <xdr:nvSpPr>
        <xdr:cNvPr id="12" name="Bevel 12"/>
        <xdr:cNvSpPr>
          <a:spLocks/>
        </xdr:cNvSpPr>
      </xdr:nvSpPr>
      <xdr:spPr>
        <a:xfrm>
          <a:off x="33470850" y="0"/>
          <a:ext cx="1323975" cy="390525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List Col Widths
</a:t>
          </a:r>
        </a:p>
      </xdr:txBody>
    </xdr:sp>
    <xdr:clientData/>
  </xdr:twoCellAnchor>
  <xdr:twoCellAnchor>
    <xdr:from>
      <xdr:col>41</xdr:col>
      <xdr:colOff>361950</xdr:colOff>
      <xdr:row>27</xdr:row>
      <xdr:rowOff>85725</xdr:rowOff>
    </xdr:from>
    <xdr:to>
      <xdr:col>43</xdr:col>
      <xdr:colOff>9525</xdr:colOff>
      <xdr:row>29</xdr:row>
      <xdr:rowOff>85725</xdr:rowOff>
    </xdr:to>
    <xdr:sp macro="[0]!SetColWidths">
      <xdr:nvSpPr>
        <xdr:cNvPr id="13" name="Bevel 13"/>
        <xdr:cNvSpPr>
          <a:spLocks/>
        </xdr:cNvSpPr>
      </xdr:nvSpPr>
      <xdr:spPr>
        <a:xfrm>
          <a:off x="33832800" y="5238750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Set Col Widths
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485775</xdr:colOff>
      <xdr:row>15</xdr:row>
      <xdr:rowOff>0</xdr:rowOff>
    </xdr:to>
    <xdr:sp macro="[0]!CopyPlaceFormat">
      <xdr:nvSpPr>
        <xdr:cNvPr id="14" name="Bevel 14"/>
        <xdr:cNvSpPr>
          <a:spLocks/>
        </xdr:cNvSpPr>
      </xdr:nvSpPr>
      <xdr:spPr>
        <a:xfrm>
          <a:off x="6276975" y="2486025"/>
          <a:ext cx="13239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Copy Place Format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9</xdr:col>
      <xdr:colOff>38100</xdr:colOff>
      <xdr:row>45</xdr:row>
      <xdr:rowOff>0</xdr:rowOff>
    </xdr:to>
    <xdr:sp macro="[0]!CreatePDFPrintNames">
      <xdr:nvSpPr>
        <xdr:cNvPr id="15" name="Bevel 15"/>
        <xdr:cNvSpPr>
          <a:spLocks/>
        </xdr:cNvSpPr>
      </xdr:nvSpPr>
      <xdr:spPr>
        <a:xfrm>
          <a:off x="6276975" y="8201025"/>
          <a:ext cx="1714500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Create PDF Print Names</a:t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9</xdr:col>
      <xdr:colOff>257175</xdr:colOff>
      <xdr:row>63</xdr:row>
      <xdr:rowOff>0</xdr:rowOff>
    </xdr:to>
    <xdr:sp macro="[0]!CreateOnsitePrintNames">
      <xdr:nvSpPr>
        <xdr:cNvPr id="16" name="Bevel 16"/>
        <xdr:cNvSpPr>
          <a:spLocks/>
        </xdr:cNvSpPr>
      </xdr:nvSpPr>
      <xdr:spPr>
        <a:xfrm>
          <a:off x="6276975" y="11630025"/>
          <a:ext cx="1933575" cy="381000"/>
        </a:xfrm>
        <a:prstGeom prst="bevel">
          <a:avLst/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Create Onsite Print Names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Y64"/>
  <sheetViews>
    <sheetView workbookViewId="0" topLeftCell="A1">
      <selection activeCell="C28" sqref="C28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39" width="4.875" style="6" customWidth="1"/>
    <col min="40" max="40" width="5.875" style="6" customWidth="1"/>
    <col min="41" max="41" width="20.875" style="6" customWidth="1"/>
    <col min="42" max="42" width="6.375" style="6" customWidth="1"/>
    <col min="43" max="45" width="10.875" style="6" customWidth="1"/>
    <col min="46" max="46" width="6.625" style="6" bestFit="1" customWidth="1"/>
    <col min="47" max="47" width="5.125" style="6" bestFit="1" customWidth="1"/>
    <col min="48" max="48" width="8.125" style="6" bestFit="1" customWidth="1"/>
    <col min="49" max="49" width="5.625" style="6" bestFit="1" customWidth="1"/>
    <col min="50" max="50" width="9.50390625" style="6" bestFit="1" customWidth="1"/>
    <col min="51" max="51" width="20.875" style="6" customWidth="1"/>
    <col min="52" max="16384" width="10.875" style="6" customWidth="1"/>
  </cols>
  <sheetData>
    <row r="1" spans="1:51" ht="15">
      <c r="A1" s="23" t="s">
        <v>379</v>
      </c>
      <c r="B1" s="23" t="s">
        <v>403</v>
      </c>
      <c r="C1" s="23" t="s">
        <v>391</v>
      </c>
      <c r="D1" s="41" t="s">
        <v>392</v>
      </c>
      <c r="E1" s="24"/>
      <c r="F1" s="92" t="s">
        <v>338</v>
      </c>
      <c r="G1" s="5"/>
      <c r="H1" s="5"/>
      <c r="I1" s="5"/>
      <c r="J1" s="5"/>
      <c r="K1" s="25"/>
      <c r="L1" s="5"/>
      <c r="M1" s="5"/>
      <c r="N1" s="5"/>
      <c r="O1" s="5"/>
      <c r="P1" s="91" t="s">
        <v>339</v>
      </c>
      <c r="Q1" s="5"/>
      <c r="R1" s="5"/>
      <c r="S1" s="5"/>
      <c r="T1" s="5"/>
      <c r="U1" s="25"/>
      <c r="V1" s="5"/>
      <c r="W1" s="5"/>
      <c r="X1" s="5"/>
      <c r="Y1" s="5"/>
      <c r="Z1" s="25"/>
      <c r="AA1" s="5"/>
      <c r="AT1" s="40" t="s">
        <v>245</v>
      </c>
      <c r="AU1" s="40" t="s">
        <v>383</v>
      </c>
      <c r="AV1" s="40" t="s">
        <v>97</v>
      </c>
      <c r="AW1" s="40" t="s">
        <v>385</v>
      </c>
      <c r="AX1" s="40" t="s">
        <v>98</v>
      </c>
      <c r="AY1" s="1" t="s">
        <v>99</v>
      </c>
    </row>
    <row r="2" spans="1:51" ht="15.75" thickBot="1">
      <c r="A2" s="5"/>
      <c r="B2" s="5"/>
      <c r="C2" s="5"/>
      <c r="D2" s="51"/>
      <c r="E2" s="5"/>
      <c r="F2" s="52" t="s">
        <v>400</v>
      </c>
      <c r="G2" s="5"/>
      <c r="H2" s="5"/>
      <c r="I2" s="5"/>
      <c r="J2" s="5"/>
      <c r="K2" s="15" t="s">
        <v>400</v>
      </c>
      <c r="L2" s="5"/>
      <c r="M2" s="5"/>
      <c r="N2" s="5"/>
      <c r="O2" s="5"/>
      <c r="P2" s="15" t="s">
        <v>401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T2">
        <v>4</v>
      </c>
      <c r="AU2">
        <v>10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93" t="s">
        <v>340</v>
      </c>
      <c r="C3" s="5"/>
      <c r="D3" s="62" t="s">
        <v>380</v>
      </c>
      <c r="E3" s="54"/>
      <c r="F3" s="55"/>
      <c r="G3" s="56" t="s">
        <v>382</v>
      </c>
      <c r="H3" s="8"/>
      <c r="I3" s="62" t="s">
        <v>380</v>
      </c>
      <c r="J3" s="54"/>
      <c r="K3" s="68"/>
      <c r="L3" s="56" t="s">
        <v>382</v>
      </c>
      <c r="M3" s="5"/>
      <c r="N3" s="62" t="s">
        <v>380</v>
      </c>
      <c r="O3" s="54"/>
      <c r="P3" s="63" t="s">
        <v>381</v>
      </c>
      <c r="Q3" s="56" t="s">
        <v>382</v>
      </c>
      <c r="R3" s="5"/>
      <c r="S3" s="5"/>
      <c r="T3" s="5"/>
      <c r="U3" s="5"/>
      <c r="V3" s="5"/>
      <c r="W3" s="5"/>
      <c r="X3" s="5"/>
      <c r="Y3" s="5"/>
      <c r="Z3" s="5"/>
      <c r="AA3" s="5"/>
      <c r="AT3">
        <v>4</v>
      </c>
      <c r="AU3">
        <v>10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31">_xlfn.IFERROR(INDEX(INDIRECT("Heat"&amp;AU3),MATCH(AV3,OFFSET(INDIRECT("Heat"&amp;AU3),0,1),0)),"")</f>
      </c>
    </row>
    <row r="4" spans="1:51" ht="15">
      <c r="A4" s="5">
        <v>2</v>
      </c>
      <c r="B4" s="93" t="s">
        <v>341</v>
      </c>
      <c r="C4" s="5"/>
      <c r="D4" s="57" t="s">
        <v>383</v>
      </c>
      <c r="E4" s="61">
        <v>1</v>
      </c>
      <c r="F4" s="59" t="s">
        <v>394</v>
      </c>
      <c r="G4" s="60" t="s">
        <v>385</v>
      </c>
      <c r="H4" s="43"/>
      <c r="I4" s="57" t="s">
        <v>383</v>
      </c>
      <c r="J4" s="73">
        <v>7</v>
      </c>
      <c r="K4" s="59" t="s">
        <v>394</v>
      </c>
      <c r="L4" s="60" t="s">
        <v>385</v>
      </c>
      <c r="M4" s="5"/>
      <c r="N4" s="57" t="s">
        <v>383</v>
      </c>
      <c r="O4" s="58"/>
      <c r="P4" s="16" t="s">
        <v>384</v>
      </c>
      <c r="Q4" s="60" t="s">
        <v>385</v>
      </c>
      <c r="R4" s="5"/>
      <c r="S4" s="5"/>
      <c r="T4" s="5"/>
      <c r="U4" s="5"/>
      <c r="V4" s="5"/>
      <c r="W4" s="5"/>
      <c r="X4" s="5"/>
      <c r="Y4" s="5"/>
      <c r="Z4" s="5"/>
      <c r="AA4" s="5"/>
      <c r="AT4">
        <v>4</v>
      </c>
      <c r="AU4">
        <v>10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93" t="s">
        <v>342</v>
      </c>
      <c r="C5" s="5"/>
      <c r="D5" s="45">
        <v>5</v>
      </c>
      <c r="E5" s="31" t="s">
        <v>386</v>
      </c>
      <c r="F5" s="94" t="s">
        <v>343</v>
      </c>
      <c r="G5" s="46"/>
      <c r="H5" s="43"/>
      <c r="I5" s="45">
        <v>2</v>
      </c>
      <c r="J5" s="31" t="s">
        <v>386</v>
      </c>
      <c r="K5" s="94" t="s">
        <v>352</v>
      </c>
      <c r="L5" s="46"/>
      <c r="M5" s="12">
        <v>1</v>
      </c>
      <c r="N5" s="74">
        <v>1</v>
      </c>
      <c r="O5" s="31" t="s">
        <v>386</v>
      </c>
      <c r="P5" s="10">
        <f aca="true" ca="1" t="shared" si="1" ref="P5:P10">_xlfn.IFERROR(INDEX(INDIRECT("Heat"&amp;M5),MATCH(N5,OFFSET(INDIRECT("Heat"&amp;M5),0,1),0)),"")</f>
      </c>
      <c r="Q5" s="46"/>
      <c r="R5" s="5"/>
      <c r="S5" s="5"/>
      <c r="T5" s="5"/>
      <c r="U5" s="5"/>
      <c r="V5" s="5"/>
      <c r="W5" s="5"/>
      <c r="X5" s="5"/>
      <c r="Y5" s="5"/>
      <c r="Z5" s="5"/>
      <c r="AA5" s="5"/>
      <c r="AT5">
        <v>4</v>
      </c>
      <c r="AU5">
        <v>10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93" t="s">
        <v>344</v>
      </c>
      <c r="C6" s="5"/>
      <c r="D6" s="45">
        <v>6</v>
      </c>
      <c r="E6" s="32" t="s">
        <v>395</v>
      </c>
      <c r="F6" s="10" t="str">
        <f>INDEX($B$3:$B$59,D6)&amp;""</f>
        <v>Levi Davis</v>
      </c>
      <c r="G6" s="46"/>
      <c r="H6" s="43"/>
      <c r="I6" s="45">
        <v>9</v>
      </c>
      <c r="J6" s="32" t="s">
        <v>395</v>
      </c>
      <c r="K6" s="10" t="str">
        <f>INDEX($B$3:$B$59,I6)&amp;""</f>
        <v>Kai Zukor</v>
      </c>
      <c r="L6" s="46"/>
      <c r="M6" s="12">
        <v>2</v>
      </c>
      <c r="N6" s="65">
        <v>3</v>
      </c>
      <c r="O6" s="32" t="s">
        <v>395</v>
      </c>
      <c r="P6" s="10">
        <f ca="1" t="shared" si="1"/>
      </c>
      <c r="Q6" s="46"/>
      <c r="R6" s="5"/>
      <c r="S6" s="5"/>
      <c r="T6" s="5"/>
      <c r="U6" s="5"/>
      <c r="V6" s="5"/>
      <c r="W6" s="5"/>
      <c r="X6" s="5"/>
      <c r="Y6" s="5"/>
      <c r="Z6" s="5"/>
      <c r="AA6" s="5"/>
      <c r="AT6">
        <v>4</v>
      </c>
      <c r="AU6">
        <v>10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93" t="s">
        <v>345</v>
      </c>
      <c r="C7" s="5"/>
      <c r="D7" s="45">
        <v>15</v>
      </c>
      <c r="E7" s="33" t="s">
        <v>388</v>
      </c>
      <c r="F7" s="10" t="str">
        <f>INDEX($B$3:$B$59,D7)&amp;""</f>
        <v>Aidan Burke</v>
      </c>
      <c r="G7" s="46"/>
      <c r="H7" s="43"/>
      <c r="I7" s="45">
        <v>12</v>
      </c>
      <c r="J7" s="33" t="s">
        <v>388</v>
      </c>
      <c r="K7" s="10" t="str">
        <f>INDEX($B$3:$B$59,I7)&amp;""</f>
        <v>Ben Pace</v>
      </c>
      <c r="L7" s="46"/>
      <c r="M7" s="12">
        <v>3</v>
      </c>
      <c r="N7" s="65">
        <v>2</v>
      </c>
      <c r="O7" s="33" t="s">
        <v>388</v>
      </c>
      <c r="P7" s="10">
        <f ca="1" t="shared" si="1"/>
      </c>
      <c r="Q7" s="46"/>
      <c r="R7" s="5"/>
      <c r="S7" s="5"/>
      <c r="T7" s="5"/>
      <c r="U7" s="5"/>
      <c r="V7" s="5"/>
      <c r="W7" s="5"/>
      <c r="X7" s="5"/>
      <c r="Y7" s="5"/>
      <c r="Z7" s="5"/>
      <c r="AA7" s="5"/>
      <c r="AT7">
        <v>4</v>
      </c>
      <c r="AU7">
        <v>10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93" t="s">
        <v>346</v>
      </c>
      <c r="C8" s="5"/>
      <c r="D8" s="45">
        <v>16</v>
      </c>
      <c r="E8" s="34" t="s">
        <v>387</v>
      </c>
      <c r="F8" s="10" t="str">
        <f>INDEX($B$3:$B$59,D8)&amp;""</f>
        <v>Finn Reyes</v>
      </c>
      <c r="G8" s="46"/>
      <c r="H8" s="43"/>
      <c r="I8" s="45">
        <v>19</v>
      </c>
      <c r="J8" s="34" t="s">
        <v>387</v>
      </c>
      <c r="K8" s="10" t="str">
        <f>INDEX($B$3:$B$59,I8)&amp;""</f>
        <v>Nate Cox</v>
      </c>
      <c r="L8" s="46"/>
      <c r="M8" s="13">
        <v>4</v>
      </c>
      <c r="N8" s="65">
        <v>1</v>
      </c>
      <c r="O8" s="34" t="s">
        <v>387</v>
      </c>
      <c r="P8" s="10">
        <f ca="1" t="shared" si="1"/>
      </c>
      <c r="Q8" s="46"/>
      <c r="R8" s="5"/>
      <c r="S8" s="5"/>
      <c r="T8" s="5"/>
      <c r="U8" s="5"/>
      <c r="V8" s="5"/>
      <c r="W8" s="5"/>
      <c r="X8" s="5"/>
      <c r="Y8" s="5"/>
      <c r="Z8" s="5"/>
      <c r="AA8" s="5"/>
      <c r="AT8">
        <v>3</v>
      </c>
      <c r="AU8">
        <v>9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93" t="s">
        <v>347</v>
      </c>
      <c r="C9" s="5"/>
      <c r="D9" s="45">
        <v>25</v>
      </c>
      <c r="E9" s="35" t="s">
        <v>389</v>
      </c>
      <c r="F9" s="10" t="str">
        <f>INDEX($B$3:$B$59,D9)&amp;""</f>
        <v>Mac Sharp</v>
      </c>
      <c r="G9" s="46"/>
      <c r="H9" s="43"/>
      <c r="I9" s="45">
        <v>22</v>
      </c>
      <c r="J9" s="35" t="s">
        <v>389</v>
      </c>
      <c r="K9" s="10" t="str">
        <f>INDEX($B$3:$B$59,I9)&amp;""</f>
        <v>Zach Harris</v>
      </c>
      <c r="L9" s="46"/>
      <c r="M9" s="13">
        <v>5</v>
      </c>
      <c r="N9" s="65">
        <v>3</v>
      </c>
      <c r="O9" s="35" t="s">
        <v>389</v>
      </c>
      <c r="P9" s="10">
        <f ca="1" t="shared" si="1"/>
      </c>
      <c r="Q9" s="46"/>
      <c r="R9" s="5"/>
      <c r="S9" s="5"/>
      <c r="T9" s="5"/>
      <c r="U9" s="5"/>
      <c r="V9" s="5"/>
      <c r="W9" s="5"/>
      <c r="X9" s="5"/>
      <c r="Y9" s="5"/>
      <c r="Z9" s="5"/>
      <c r="AA9" s="5"/>
      <c r="AT9">
        <v>3</v>
      </c>
      <c r="AU9">
        <v>9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93" t="s">
        <v>348</v>
      </c>
      <c r="C10" s="5"/>
      <c r="D10" s="47">
        <v>26</v>
      </c>
      <c r="E10" s="48" t="s">
        <v>390</v>
      </c>
      <c r="F10" s="49" t="str">
        <f>INDEX($B$3:$B$59,D10)&amp;""</f>
        <v>Hayden Garfield</v>
      </c>
      <c r="G10" s="50"/>
      <c r="H10" s="43"/>
      <c r="I10" s="47">
        <v>29</v>
      </c>
      <c r="J10" s="48" t="s">
        <v>390</v>
      </c>
      <c r="K10" s="49" t="str">
        <f>INDEX($B$3:$B$59,I10)&amp;""</f>
        <v>Calvin Lundy</v>
      </c>
      <c r="L10" s="50"/>
      <c r="M10" s="12"/>
      <c r="N10" s="66"/>
      <c r="O10" s="48" t="s">
        <v>390</v>
      </c>
      <c r="P10" s="49">
        <f ca="1" t="shared" si="1"/>
      </c>
      <c r="Q10" s="50"/>
      <c r="R10" s="5"/>
      <c r="S10" s="5"/>
      <c r="T10" s="5"/>
      <c r="U10" s="5"/>
      <c r="V10" s="5"/>
      <c r="W10" s="5"/>
      <c r="X10" s="5"/>
      <c r="Y10" s="5"/>
      <c r="Z10" s="5"/>
      <c r="AA10" s="5"/>
      <c r="AT10">
        <v>3</v>
      </c>
      <c r="AU10">
        <v>9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93" t="s">
        <v>349</v>
      </c>
      <c r="C11" s="5"/>
      <c r="D11" s="62" t="s">
        <v>380</v>
      </c>
      <c r="E11" s="54"/>
      <c r="F11" s="68"/>
      <c r="G11" s="56" t="s">
        <v>382</v>
      </c>
      <c r="H11" s="43"/>
      <c r="I11" s="62" t="s">
        <v>380</v>
      </c>
      <c r="J11" s="54"/>
      <c r="K11" s="68"/>
      <c r="L11" s="56" t="s">
        <v>382</v>
      </c>
      <c r="M11" s="12"/>
      <c r="N11" s="62" t="s">
        <v>380</v>
      </c>
      <c r="O11" s="54"/>
      <c r="P11" s="63" t="s">
        <v>381</v>
      </c>
      <c r="Q11" s="56" t="s">
        <v>382</v>
      </c>
      <c r="R11" s="5"/>
      <c r="S11" s="62" t="s">
        <v>380</v>
      </c>
      <c r="T11" s="54"/>
      <c r="U11" s="64" t="s">
        <v>405</v>
      </c>
      <c r="V11" s="56" t="s">
        <v>382</v>
      </c>
      <c r="W11" s="5"/>
      <c r="X11" s="62" t="s">
        <v>380</v>
      </c>
      <c r="Y11" s="54"/>
      <c r="Z11" s="64" t="s">
        <v>397</v>
      </c>
      <c r="AA11" s="56" t="s">
        <v>382</v>
      </c>
      <c r="AT11">
        <v>2</v>
      </c>
      <c r="AU11">
        <v>8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93" t="s">
        <v>350</v>
      </c>
      <c r="C12" s="5"/>
      <c r="D12" s="57" t="s">
        <v>383</v>
      </c>
      <c r="E12" s="58">
        <v>3</v>
      </c>
      <c r="F12" s="59" t="s">
        <v>394</v>
      </c>
      <c r="G12" s="60" t="s">
        <v>385</v>
      </c>
      <c r="H12" s="43"/>
      <c r="I12" s="57" t="s">
        <v>383</v>
      </c>
      <c r="J12" s="73">
        <v>9</v>
      </c>
      <c r="K12" s="59" t="s">
        <v>394</v>
      </c>
      <c r="L12" s="60" t="s">
        <v>385</v>
      </c>
      <c r="M12" s="12"/>
      <c r="N12" s="57" t="s">
        <v>383</v>
      </c>
      <c r="O12" s="58"/>
      <c r="P12" s="17" t="s">
        <v>384</v>
      </c>
      <c r="Q12" s="60" t="s">
        <v>385</v>
      </c>
      <c r="R12" s="5"/>
      <c r="S12" s="57" t="s">
        <v>383</v>
      </c>
      <c r="T12" s="58"/>
      <c r="U12" s="59" t="s">
        <v>394</v>
      </c>
      <c r="V12" s="60" t="s">
        <v>385</v>
      </c>
      <c r="W12" s="5"/>
      <c r="X12" s="57" t="s">
        <v>383</v>
      </c>
      <c r="Y12" s="58"/>
      <c r="Z12" s="67"/>
      <c r="AA12" s="60" t="s">
        <v>385</v>
      </c>
      <c r="AT12">
        <v>2</v>
      </c>
      <c r="AU12">
        <v>7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93" t="s">
        <v>351</v>
      </c>
      <c r="C13" s="5"/>
      <c r="D13" s="45">
        <v>4</v>
      </c>
      <c r="E13" s="31" t="s">
        <v>386</v>
      </c>
      <c r="F13" s="94" t="s">
        <v>341</v>
      </c>
      <c r="G13" s="46"/>
      <c r="H13" s="43"/>
      <c r="I13" s="45">
        <v>1</v>
      </c>
      <c r="J13" s="31" t="s">
        <v>386</v>
      </c>
      <c r="K13" s="94" t="s">
        <v>344</v>
      </c>
      <c r="L13" s="46"/>
      <c r="M13" s="12">
        <v>1</v>
      </c>
      <c r="N13" s="65">
        <v>2</v>
      </c>
      <c r="O13" s="31" t="s">
        <v>386</v>
      </c>
      <c r="P13" s="10">
        <f aca="true" ca="1" t="shared" si="2" ref="P13:P18">_xlfn.IFERROR(INDEX(INDIRECT("Heat"&amp;M13),MATCH(N13,OFFSET(INDIRECT("Heat"&amp;M13),0,1),0)),"")</f>
      </c>
      <c r="Q13" s="46"/>
      <c r="R13" s="12">
        <v>6</v>
      </c>
      <c r="S13" s="65">
        <v>2</v>
      </c>
      <c r="T13" s="31" t="s">
        <v>386</v>
      </c>
      <c r="U13" s="10">
        <f aca="true" ca="1" t="shared" si="3" ref="U13:U18">_xlfn.IFERROR(INDEX(INDIRECT("Heat"&amp;R13),MATCH(S13,OFFSET(INDIRECT("Heat"&amp;R13),0,1),0)),"")</f>
      </c>
      <c r="V13" s="46"/>
      <c r="W13" s="12">
        <v>6</v>
      </c>
      <c r="X13" s="65">
        <v>1</v>
      </c>
      <c r="Y13" s="31" t="s">
        <v>386</v>
      </c>
      <c r="Z13" s="10">
        <f aca="true" ca="1" t="shared" si="4" ref="Z13:Z18">_xlfn.IFERROR(INDEX(INDIRECT("Heat"&amp;W13),MATCH(X13,OFFSET(INDIRECT("Heat"&amp;W13),0,1),0)),"")</f>
      </c>
      <c r="AA13" s="46">
        <v>3</v>
      </c>
      <c r="AT13">
        <v>2</v>
      </c>
      <c r="AU13">
        <v>6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93" t="s">
        <v>353</v>
      </c>
      <c r="C14" s="5"/>
      <c r="D14" s="45">
        <v>7</v>
      </c>
      <c r="E14" s="32" t="s">
        <v>395</v>
      </c>
      <c r="F14" s="10" t="str">
        <f>INDEX($B$3:$B$59,D14)&amp;""</f>
        <v>Zach Kaina</v>
      </c>
      <c r="G14" s="46"/>
      <c r="H14" s="43"/>
      <c r="I14" s="45">
        <v>10</v>
      </c>
      <c r="J14" s="32" t="s">
        <v>395</v>
      </c>
      <c r="K14" s="10" t="str">
        <f>INDEX($B$3:$B$59,I14)&amp;""</f>
        <v>Nate Irwin</v>
      </c>
      <c r="L14" s="46"/>
      <c r="M14" s="12">
        <v>2</v>
      </c>
      <c r="N14" s="65">
        <v>1</v>
      </c>
      <c r="O14" s="32" t="s">
        <v>395</v>
      </c>
      <c r="P14" s="10">
        <f ca="1" t="shared" si="2"/>
      </c>
      <c r="Q14" s="46"/>
      <c r="R14" s="12">
        <v>6</v>
      </c>
      <c r="S14" s="65">
        <v>3</v>
      </c>
      <c r="T14" s="32" t="s">
        <v>395</v>
      </c>
      <c r="U14" s="10">
        <f ca="1" t="shared" si="3"/>
      </c>
      <c r="V14" s="46"/>
      <c r="W14" s="12">
        <v>7</v>
      </c>
      <c r="X14" s="65">
        <v>1</v>
      </c>
      <c r="Y14" s="32" t="s">
        <v>395</v>
      </c>
      <c r="Z14" s="10">
        <f ca="1" t="shared" si="4"/>
      </c>
      <c r="AA14" s="46">
        <v>2</v>
      </c>
      <c r="AT14">
        <v>2</v>
      </c>
      <c r="AU14">
        <v>8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93" t="s">
        <v>354</v>
      </c>
      <c r="C15" s="5"/>
      <c r="D15" s="45">
        <v>14</v>
      </c>
      <c r="E15" s="33" t="s">
        <v>388</v>
      </c>
      <c r="F15" s="10" t="str">
        <f>INDEX($B$3:$B$59,D15)&amp;""</f>
        <v>Reyn Clayton</v>
      </c>
      <c r="G15" s="46"/>
      <c r="H15" s="43"/>
      <c r="I15" s="45">
        <v>11</v>
      </c>
      <c r="J15" s="33" t="s">
        <v>388</v>
      </c>
      <c r="K15" s="10" t="str">
        <f>INDEX($B$3:$B$59,I15)&amp;""</f>
        <v>Logan Carlson</v>
      </c>
      <c r="L15" s="46"/>
      <c r="M15" s="12">
        <v>3</v>
      </c>
      <c r="N15" s="65">
        <v>3</v>
      </c>
      <c r="O15" s="33" t="s">
        <v>388</v>
      </c>
      <c r="P15" s="10">
        <f ca="1" t="shared" si="2"/>
      </c>
      <c r="Q15" s="46"/>
      <c r="R15" s="12">
        <v>7</v>
      </c>
      <c r="S15" s="65">
        <v>2</v>
      </c>
      <c r="T15" s="33" t="s">
        <v>388</v>
      </c>
      <c r="U15" s="10">
        <f ca="1" t="shared" si="3"/>
      </c>
      <c r="V15" s="46"/>
      <c r="W15" s="12">
        <v>8</v>
      </c>
      <c r="X15" s="65">
        <v>1</v>
      </c>
      <c r="Y15" s="33" t="s">
        <v>388</v>
      </c>
      <c r="Z15" s="10">
        <f ca="1" t="shared" si="4"/>
      </c>
      <c r="AA15" s="46">
        <v>4</v>
      </c>
      <c r="AT15">
        <v>2</v>
      </c>
      <c r="AU15">
        <v>7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93" t="s">
        <v>355</v>
      </c>
      <c r="C16" s="5"/>
      <c r="D16" s="45">
        <v>17</v>
      </c>
      <c r="E16" s="34" t="s">
        <v>387</v>
      </c>
      <c r="F16" s="10" t="str">
        <f>INDEX($B$3:$B$59,D16)&amp;""</f>
        <v>Grayson Epstein</v>
      </c>
      <c r="G16" s="46"/>
      <c r="H16" s="43"/>
      <c r="I16" s="45">
        <v>20</v>
      </c>
      <c r="J16" s="34" t="s">
        <v>387</v>
      </c>
      <c r="K16" s="10" t="str">
        <f>INDEX($B$3:$B$59,I16)&amp;""</f>
        <v>Darin Takeda</v>
      </c>
      <c r="L16" s="46"/>
      <c r="M16" s="13">
        <v>4</v>
      </c>
      <c r="N16" s="65">
        <v>2</v>
      </c>
      <c r="O16" s="34" t="s">
        <v>387</v>
      </c>
      <c r="P16" s="10">
        <f ca="1" t="shared" si="2"/>
      </c>
      <c r="Q16" s="46"/>
      <c r="R16" s="13">
        <v>7</v>
      </c>
      <c r="S16" s="65">
        <v>3</v>
      </c>
      <c r="T16" s="34" t="s">
        <v>387</v>
      </c>
      <c r="U16" s="10">
        <f ca="1" t="shared" si="3"/>
      </c>
      <c r="V16" s="46"/>
      <c r="W16" s="13">
        <v>9</v>
      </c>
      <c r="X16" s="65">
        <v>1</v>
      </c>
      <c r="Y16" s="34" t="s">
        <v>387</v>
      </c>
      <c r="Z16" s="10">
        <f ca="1" t="shared" si="4"/>
      </c>
      <c r="AA16" s="46">
        <v>1</v>
      </c>
      <c r="AT16">
        <v>2</v>
      </c>
      <c r="AU16">
        <v>6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93" t="s">
        <v>356</v>
      </c>
      <c r="C17" s="5"/>
      <c r="D17" s="45">
        <v>24</v>
      </c>
      <c r="E17" s="35" t="s">
        <v>389</v>
      </c>
      <c r="F17" s="10" t="str">
        <f>INDEX($B$3:$B$59,D17)&amp;""</f>
        <v>Luke Wechsler</v>
      </c>
      <c r="G17" s="46"/>
      <c r="H17" s="43"/>
      <c r="I17" s="45">
        <v>21</v>
      </c>
      <c r="J17" s="35" t="s">
        <v>389</v>
      </c>
      <c r="K17" s="10" t="str">
        <f>INDEX($B$3:$B$59,I17)&amp;""</f>
        <v>Mason Drammer</v>
      </c>
      <c r="L17" s="46"/>
      <c r="M17" s="13">
        <v>5</v>
      </c>
      <c r="N17" s="65">
        <v>1</v>
      </c>
      <c r="O17" s="35" t="s">
        <v>389</v>
      </c>
      <c r="P17" s="10">
        <f ca="1" t="shared" si="2"/>
      </c>
      <c r="Q17" s="46"/>
      <c r="R17" s="13">
        <v>8</v>
      </c>
      <c r="S17" s="65">
        <v>2</v>
      </c>
      <c r="T17" s="35" t="s">
        <v>389</v>
      </c>
      <c r="U17" s="10">
        <f ca="1" t="shared" si="3"/>
      </c>
      <c r="V17" s="46"/>
      <c r="W17" s="13">
        <v>9</v>
      </c>
      <c r="X17" s="65">
        <v>2</v>
      </c>
      <c r="Y17" s="35" t="s">
        <v>389</v>
      </c>
      <c r="Z17" s="10">
        <f ca="1" t="shared" si="4"/>
      </c>
      <c r="AA17" s="46">
        <v>5</v>
      </c>
      <c r="AT17">
        <v>1</v>
      </c>
      <c r="AU17">
        <v>5</v>
      </c>
      <c r="AV17">
        <v>4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93" t="s">
        <v>357</v>
      </c>
      <c r="C18" s="5"/>
      <c r="D18" s="47">
        <v>27</v>
      </c>
      <c r="E18" s="48" t="s">
        <v>390</v>
      </c>
      <c r="F18" s="49" t="str">
        <f>INDEX($B$3:$B$59,D18)&amp;""</f>
        <v>Cayden Colasse</v>
      </c>
      <c r="G18" s="50"/>
      <c r="H18" s="43"/>
      <c r="I18" s="47">
        <v>30</v>
      </c>
      <c r="J18" s="48" t="s">
        <v>390</v>
      </c>
      <c r="K18" s="49" t="str">
        <f>INDEX($B$3:$B$59,I18)&amp;""</f>
        <v>Jacob Hodson</v>
      </c>
      <c r="L18" s="50"/>
      <c r="M18" s="12"/>
      <c r="N18" s="66"/>
      <c r="O18" s="48" t="s">
        <v>390</v>
      </c>
      <c r="P18" s="49">
        <f ca="1" t="shared" si="2"/>
      </c>
      <c r="Q18" s="50"/>
      <c r="R18" s="13">
        <v>8</v>
      </c>
      <c r="S18" s="66">
        <v>3</v>
      </c>
      <c r="T18" s="48" t="s">
        <v>390</v>
      </c>
      <c r="U18" s="49">
        <f ca="1" t="shared" si="3"/>
      </c>
      <c r="V18" s="50"/>
      <c r="W18" s="13">
        <v>9</v>
      </c>
      <c r="X18" s="66">
        <v>3</v>
      </c>
      <c r="Y18" s="48" t="s">
        <v>390</v>
      </c>
      <c r="Z18" s="49">
        <f ca="1" t="shared" si="4"/>
      </c>
      <c r="AA18" s="50">
        <v>6</v>
      </c>
      <c r="AT18">
        <v>1</v>
      </c>
      <c r="AU18">
        <v>4</v>
      </c>
      <c r="AV18">
        <v>4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93" t="s">
        <v>358</v>
      </c>
      <c r="C19" s="5"/>
      <c r="D19" s="62" t="s">
        <v>380</v>
      </c>
      <c r="E19" s="54"/>
      <c r="F19" s="68"/>
      <c r="G19" s="56" t="s">
        <v>382</v>
      </c>
      <c r="H19" s="43"/>
      <c r="I19" s="43"/>
      <c r="J19" s="43"/>
      <c r="K19" s="43"/>
      <c r="L19" s="43"/>
      <c r="M19" s="12"/>
      <c r="N19" s="62" t="s">
        <v>380</v>
      </c>
      <c r="O19" s="54"/>
      <c r="P19" s="63" t="s">
        <v>381</v>
      </c>
      <c r="Q19" s="56" t="s">
        <v>382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T19">
        <v>1</v>
      </c>
      <c r="AU19">
        <v>3</v>
      </c>
      <c r="AV19">
        <v>4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93" t="s">
        <v>359</v>
      </c>
      <c r="C20" s="5"/>
      <c r="D20" s="57" t="s">
        <v>383</v>
      </c>
      <c r="E20" s="58">
        <v>5</v>
      </c>
      <c r="F20" s="59" t="s">
        <v>394</v>
      </c>
      <c r="G20" s="60" t="s">
        <v>385</v>
      </c>
      <c r="H20" s="43"/>
      <c r="I20" s="43"/>
      <c r="J20" s="43"/>
      <c r="K20" s="43"/>
      <c r="L20" s="43"/>
      <c r="M20" s="12"/>
      <c r="N20" s="57" t="s">
        <v>383</v>
      </c>
      <c r="O20" s="58"/>
      <c r="P20" s="16" t="s">
        <v>384</v>
      </c>
      <c r="Q20" s="60" t="s">
        <v>385</v>
      </c>
      <c r="R20" s="5"/>
      <c r="S20" s="5"/>
      <c r="T20" s="42"/>
      <c r="U20" s="42"/>
      <c r="V20" s="42"/>
      <c r="W20" s="5"/>
      <c r="X20" s="5"/>
      <c r="Y20" s="42"/>
      <c r="Z20" s="42"/>
      <c r="AA20" s="42"/>
      <c r="AT20">
        <v>1</v>
      </c>
      <c r="AU20">
        <v>2</v>
      </c>
      <c r="AV20">
        <v>4</v>
      </c>
      <c r="AW20">
        <f>IF(AND(AT20=AT19,AV20=AV19),AW19,COUNTA(AY$2:AY20))</f>
        <v>16</v>
      </c>
      <c r="AX20">
        <v>620</v>
      </c>
      <c r="AY20">
        <f ca="1" t="shared" si="0"/>
      </c>
    </row>
    <row r="21" spans="1:51" ht="15">
      <c r="A21" s="5">
        <v>19</v>
      </c>
      <c r="B21" s="93" t="s">
        <v>360</v>
      </c>
      <c r="C21" s="5"/>
      <c r="D21" s="45">
        <v>3</v>
      </c>
      <c r="E21" s="31" t="s">
        <v>386</v>
      </c>
      <c r="F21" s="10" t="str">
        <f aca="true" t="shared" si="5" ref="F21:F26">INDEX($B$3:$B$59,D21)&amp;""</f>
        <v>Marley Sapp</v>
      </c>
      <c r="G21" s="46"/>
      <c r="H21" s="43"/>
      <c r="I21" s="43"/>
      <c r="J21" s="43"/>
      <c r="K21" s="43"/>
      <c r="L21" s="43"/>
      <c r="M21" s="12">
        <v>1</v>
      </c>
      <c r="N21" s="65">
        <v>3</v>
      </c>
      <c r="O21" s="31" t="s">
        <v>386</v>
      </c>
      <c r="P21" s="10">
        <f aca="true" ca="1" t="shared" si="6" ref="P21:P26">_xlfn.IFERROR(INDEX(INDIRECT("Heat"&amp;M21),MATCH(N21,OFFSET(INDIRECT("Heat"&amp;M21),0,1),0)),"")</f>
      </c>
      <c r="Q21" s="46"/>
      <c r="R21" s="5"/>
      <c r="S21" s="5"/>
      <c r="T21" s="5"/>
      <c r="U21" s="5"/>
      <c r="V21" s="5"/>
      <c r="W21" s="5"/>
      <c r="X21" s="5"/>
      <c r="Y21" s="5"/>
      <c r="Z21" s="5"/>
      <c r="AT21">
        <v>1</v>
      </c>
      <c r="AU21">
        <v>1</v>
      </c>
      <c r="AV21">
        <v>4</v>
      </c>
      <c r="AW21">
        <f>IF(AND(AT21=AT20,AV21=AV20),AW20,COUNTA(AY$2:AY21))</f>
        <v>16</v>
      </c>
      <c r="AX21">
        <v>620</v>
      </c>
      <c r="AY21">
        <f ca="1" t="shared" si="0"/>
      </c>
    </row>
    <row r="22" spans="1:51" ht="15">
      <c r="A22" s="5">
        <v>20</v>
      </c>
      <c r="B22" s="93" t="s">
        <v>361</v>
      </c>
      <c r="C22" s="5"/>
      <c r="D22" s="45">
        <v>8</v>
      </c>
      <c r="E22" s="32" t="s">
        <v>395</v>
      </c>
      <c r="F22" s="10" t="str">
        <f t="shared" si="5"/>
        <v>Austin Thompson</v>
      </c>
      <c r="G22" s="46"/>
      <c r="H22" s="43"/>
      <c r="I22" s="43"/>
      <c r="J22" s="43"/>
      <c r="K22" s="43"/>
      <c r="L22" s="43"/>
      <c r="M22" s="12">
        <v>2</v>
      </c>
      <c r="N22" s="65">
        <v>2</v>
      </c>
      <c r="O22" s="32" t="s">
        <v>395</v>
      </c>
      <c r="P22" s="10">
        <f ca="1" t="shared" si="6"/>
      </c>
      <c r="Q22" s="46"/>
      <c r="R22" s="5"/>
      <c r="S22" s="5"/>
      <c r="T22" s="5"/>
      <c r="U22" s="5"/>
      <c r="V22" s="5"/>
      <c r="W22" s="5"/>
      <c r="X22" s="5"/>
      <c r="Y22" s="5"/>
      <c r="Z22" s="5"/>
      <c r="AT22">
        <v>1</v>
      </c>
      <c r="AU22">
        <v>5</v>
      </c>
      <c r="AV22">
        <v>5</v>
      </c>
      <c r="AW22">
        <f>IF(AND(AT22=AT21,AV22=AV21),AW21,COUNTA(AY$2:AY22))</f>
        <v>21</v>
      </c>
      <c r="AX22">
        <v>570</v>
      </c>
      <c r="AY22">
        <f ca="1" t="shared" si="0"/>
      </c>
    </row>
    <row r="23" spans="1:51" ht="15">
      <c r="A23" s="5">
        <v>21</v>
      </c>
      <c r="B23" s="93" t="s">
        <v>362</v>
      </c>
      <c r="C23" s="5"/>
      <c r="D23" s="45">
        <v>13</v>
      </c>
      <c r="E23" s="33" t="s">
        <v>388</v>
      </c>
      <c r="F23" s="10" t="str">
        <f t="shared" si="5"/>
        <v>Jackson Ebbin</v>
      </c>
      <c r="G23" s="46"/>
      <c r="H23" s="43"/>
      <c r="I23" s="43"/>
      <c r="J23" s="43"/>
      <c r="K23" s="43"/>
      <c r="L23" s="43"/>
      <c r="M23" s="12">
        <v>3</v>
      </c>
      <c r="N23" s="65">
        <v>1</v>
      </c>
      <c r="O23" s="33" t="s">
        <v>388</v>
      </c>
      <c r="P23" s="10">
        <f ca="1" t="shared" si="6"/>
      </c>
      <c r="Q23" s="46">
        <v>3</v>
      </c>
      <c r="R23" s="5"/>
      <c r="S23" s="5"/>
      <c r="T23" s="5"/>
      <c r="U23" s="5"/>
      <c r="V23" s="5"/>
      <c r="W23" s="5"/>
      <c r="X23" s="5"/>
      <c r="Y23" s="5"/>
      <c r="Z23" s="5"/>
      <c r="AT23">
        <v>1</v>
      </c>
      <c r="AU23">
        <v>4</v>
      </c>
      <c r="AV23">
        <v>5</v>
      </c>
      <c r="AW23">
        <f>IF(AND(AT23=AT22,AV23=AV22),AW22,COUNTA(AY$2:AY23))</f>
        <v>21</v>
      </c>
      <c r="AX23">
        <v>570</v>
      </c>
      <c r="AY23">
        <f ca="1" t="shared" si="0"/>
      </c>
    </row>
    <row r="24" spans="1:51" ht="15">
      <c r="A24" s="5">
        <v>22</v>
      </c>
      <c r="B24" s="93" t="s">
        <v>363</v>
      </c>
      <c r="C24" s="5"/>
      <c r="D24" s="45">
        <v>18</v>
      </c>
      <c r="E24" s="34" t="s">
        <v>387</v>
      </c>
      <c r="F24" s="10" t="str">
        <f t="shared" si="5"/>
        <v>Weston Epstein</v>
      </c>
      <c r="G24" s="46"/>
      <c r="H24" s="43"/>
      <c r="I24" s="43"/>
      <c r="J24" s="43"/>
      <c r="K24" s="43"/>
      <c r="L24" s="43"/>
      <c r="M24" s="13">
        <v>4</v>
      </c>
      <c r="N24" s="65">
        <v>3</v>
      </c>
      <c r="O24" s="34" t="s">
        <v>387</v>
      </c>
      <c r="P24" s="10">
        <f ca="1" t="shared" si="6"/>
      </c>
      <c r="Q24" s="46"/>
      <c r="R24" s="5"/>
      <c r="S24" s="5"/>
      <c r="T24" s="5"/>
      <c r="U24" s="5"/>
      <c r="V24" s="5"/>
      <c r="W24" s="5"/>
      <c r="X24" s="5"/>
      <c r="Y24" s="5"/>
      <c r="Z24" s="5"/>
      <c r="AT24">
        <v>1</v>
      </c>
      <c r="AU24">
        <v>3</v>
      </c>
      <c r="AV24">
        <v>5</v>
      </c>
      <c r="AW24">
        <f>IF(AND(AT24=AT23,AV24=AV23),AW23,COUNTA(AY$2:AY24))</f>
        <v>21</v>
      </c>
      <c r="AX24">
        <v>570</v>
      </c>
      <c r="AY24">
        <f ca="1" t="shared" si="0"/>
      </c>
    </row>
    <row r="25" spans="1:51" ht="15">
      <c r="A25" s="5">
        <v>23</v>
      </c>
      <c r="B25" s="93" t="s">
        <v>364</v>
      </c>
      <c r="C25" s="5"/>
      <c r="D25" s="45">
        <v>23</v>
      </c>
      <c r="E25" s="35" t="s">
        <v>389</v>
      </c>
      <c r="F25" s="10" t="str">
        <f t="shared" si="5"/>
        <v>Noah Harris</v>
      </c>
      <c r="G25" s="46"/>
      <c r="H25" s="43"/>
      <c r="I25" s="43"/>
      <c r="J25" s="43"/>
      <c r="K25" s="43"/>
      <c r="L25" s="43"/>
      <c r="M25" s="13">
        <v>5</v>
      </c>
      <c r="N25" s="65">
        <v>2</v>
      </c>
      <c r="O25" s="35" t="s">
        <v>389</v>
      </c>
      <c r="P25" s="10">
        <f ca="1" t="shared" si="6"/>
      </c>
      <c r="Q25" s="46"/>
      <c r="R25" s="5"/>
      <c r="S25" s="5"/>
      <c r="T25" s="5"/>
      <c r="U25" s="5"/>
      <c r="V25" s="5"/>
      <c r="W25" s="5"/>
      <c r="X25" s="5"/>
      <c r="Y25" s="5"/>
      <c r="Z25" s="5"/>
      <c r="AT25">
        <v>1</v>
      </c>
      <c r="AU25">
        <v>2</v>
      </c>
      <c r="AV25">
        <v>5</v>
      </c>
      <c r="AW25">
        <f>IF(AND(AT25=AT24,AV25=AV24),AW24,COUNTA(AY$2:AY25))</f>
        <v>21</v>
      </c>
      <c r="AX25">
        <v>570</v>
      </c>
      <c r="AY25">
        <f ca="1" t="shared" si="0"/>
      </c>
    </row>
    <row r="26" spans="1:51" ht="15.75" thickBot="1">
      <c r="A26" s="5">
        <v>24</v>
      </c>
      <c r="B26" s="93" t="s">
        <v>365</v>
      </c>
      <c r="C26" s="5"/>
      <c r="D26" s="47">
        <v>28</v>
      </c>
      <c r="E26" s="48" t="s">
        <v>390</v>
      </c>
      <c r="F26" s="49" t="str">
        <f t="shared" si="5"/>
        <v>Ben Sherman</v>
      </c>
      <c r="G26" s="50"/>
      <c r="H26" s="43"/>
      <c r="I26" s="43"/>
      <c r="J26" s="43"/>
      <c r="K26" s="43"/>
      <c r="L26" s="43"/>
      <c r="M26" s="12"/>
      <c r="N26" s="66"/>
      <c r="O26" s="48" t="s">
        <v>390</v>
      </c>
      <c r="P26" s="49">
        <f ca="1" t="shared" si="6"/>
      </c>
      <c r="Q26" s="50"/>
      <c r="R26" s="5"/>
      <c r="S26" s="5"/>
      <c r="Y26" s="5"/>
      <c r="Z26" s="5"/>
      <c r="AT26">
        <v>1</v>
      </c>
      <c r="AU26">
        <v>1</v>
      </c>
      <c r="AV26">
        <v>5</v>
      </c>
      <c r="AW26">
        <f>IF(AND(AT26=AT25,AV26=AV25),AW25,COUNTA(AY$2:AY26))</f>
        <v>21</v>
      </c>
      <c r="AX26">
        <v>570</v>
      </c>
      <c r="AY26">
        <f ca="1" t="shared" si="0"/>
      </c>
    </row>
    <row r="27" spans="1:51" ht="15">
      <c r="A27" s="5">
        <v>25</v>
      </c>
      <c r="B27" s="93" t="s">
        <v>366</v>
      </c>
      <c r="C27" s="5"/>
      <c r="H27" s="43"/>
      <c r="I27" s="43"/>
      <c r="J27" s="43"/>
      <c r="K27" s="43"/>
      <c r="L27" s="4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T27">
        <v>1</v>
      </c>
      <c r="AU27">
        <v>5</v>
      </c>
      <c r="AV27">
        <v>6</v>
      </c>
      <c r="AW27">
        <f>IF(AND(AT27=AT26,AV27=AV26),AW26,COUNTA(AY$2:AY27))</f>
        <v>26</v>
      </c>
      <c r="AX27">
        <v>533</v>
      </c>
      <c r="AY27">
        <f ca="1" t="shared" si="0"/>
      </c>
    </row>
    <row r="28" spans="1:51" ht="15">
      <c r="A28" s="5">
        <v>26</v>
      </c>
      <c r="B28" s="93" t="s">
        <v>367</v>
      </c>
      <c r="C28" s="5"/>
      <c r="E28" s="42"/>
      <c r="F28" s="42"/>
      <c r="G28" s="42"/>
      <c r="H28" s="43"/>
      <c r="I28" s="43"/>
      <c r="J28" s="42"/>
      <c r="K28" s="42"/>
      <c r="L28" s="42"/>
      <c r="M28" s="5"/>
      <c r="N28" s="5"/>
      <c r="O28" s="42"/>
      <c r="P28" s="42"/>
      <c r="Q28" s="42"/>
      <c r="R28" s="5"/>
      <c r="S28" s="5"/>
      <c r="T28" s="5"/>
      <c r="U28" s="5"/>
      <c r="V28" s="5"/>
      <c r="W28" s="5"/>
      <c r="X28" s="5"/>
      <c r="Y28" s="5"/>
      <c r="Z28" s="5"/>
      <c r="AA28" s="5"/>
      <c r="AT28">
        <v>1</v>
      </c>
      <c r="AU28">
        <v>4</v>
      </c>
      <c r="AV28">
        <v>6</v>
      </c>
      <c r="AW28">
        <f>IF(AND(AT28=AT27,AV28=AV27),AW27,COUNTA(AY$2:AY28))</f>
        <v>26</v>
      </c>
      <c r="AX28">
        <v>533</v>
      </c>
      <c r="AY28">
        <f ca="1" t="shared" si="0"/>
      </c>
    </row>
    <row r="29" spans="1:51" ht="18.75" thickBot="1">
      <c r="A29" s="5">
        <v>27</v>
      </c>
      <c r="B29" s="93" t="s">
        <v>368</v>
      </c>
      <c r="C29" s="5"/>
      <c r="E29" s="5"/>
      <c r="F29" s="5"/>
      <c r="G29" s="24"/>
      <c r="H29" s="43"/>
      <c r="I29" s="43"/>
      <c r="J29" s="5"/>
      <c r="K29" s="5"/>
      <c r="L29" s="24"/>
      <c r="M29" s="5"/>
      <c r="N29" s="90" t="s">
        <v>337</v>
      </c>
      <c r="O29" s="5"/>
      <c r="P29" s="5"/>
      <c r="Q29" s="24"/>
      <c r="R29" s="5"/>
      <c r="S29" s="5"/>
      <c r="T29" s="5"/>
      <c r="U29" s="5"/>
      <c r="V29" s="5"/>
      <c r="W29" s="5"/>
      <c r="X29" s="5"/>
      <c r="Y29" s="5"/>
      <c r="Z29" s="5"/>
      <c r="AA29" s="5"/>
      <c r="AT29">
        <v>1</v>
      </c>
      <c r="AU29">
        <v>3</v>
      </c>
      <c r="AV29">
        <v>6</v>
      </c>
      <c r="AW29">
        <f>IF(AND(AT29=AT28,AV29=AV28),AW28,COUNTA(AY$2:AY29))</f>
        <v>26</v>
      </c>
      <c r="AX29">
        <v>533</v>
      </c>
      <c r="AY29">
        <f ca="1" t="shared" si="0"/>
      </c>
    </row>
    <row r="30" spans="1:51" ht="15">
      <c r="A30" s="5">
        <v>28</v>
      </c>
      <c r="B30" s="93" t="s">
        <v>369</v>
      </c>
      <c r="C30" s="5"/>
      <c r="E30" s="5"/>
      <c r="F30" s="5"/>
      <c r="G30" s="24"/>
      <c r="H30" s="43"/>
      <c r="I30" s="43"/>
      <c r="J30" s="5"/>
      <c r="K30" s="5"/>
      <c r="L30" s="24"/>
      <c r="M30" s="5"/>
      <c r="N30" s="62" t="s">
        <v>380</v>
      </c>
      <c r="O30" s="54"/>
      <c r="P30" s="63" t="s">
        <v>381</v>
      </c>
      <c r="Q30" s="56" t="s">
        <v>382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T30">
        <v>1</v>
      </c>
      <c r="AU30">
        <v>2</v>
      </c>
      <c r="AV30">
        <v>6</v>
      </c>
      <c r="AW30">
        <f>IF(AND(AT30=AT29,AV30=AV29),AW29,COUNTA(AY$2:AY30))</f>
        <v>26</v>
      </c>
      <c r="AX30">
        <v>533</v>
      </c>
      <c r="AY30">
        <f ca="1" t="shared" si="0"/>
      </c>
    </row>
    <row r="31" spans="1:51" ht="15">
      <c r="A31" s="5">
        <v>29</v>
      </c>
      <c r="B31" s="93" t="s">
        <v>370</v>
      </c>
      <c r="C31" s="5"/>
      <c r="E31" s="5"/>
      <c r="F31" s="5"/>
      <c r="G31" s="24"/>
      <c r="H31" s="43"/>
      <c r="I31" s="43"/>
      <c r="J31" s="5"/>
      <c r="K31" s="5"/>
      <c r="L31" s="24"/>
      <c r="M31" s="5"/>
      <c r="N31" s="57" t="s">
        <v>383</v>
      </c>
      <c r="O31" s="58"/>
      <c r="P31" s="16" t="s">
        <v>384</v>
      </c>
      <c r="Q31" s="60" t="s">
        <v>385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T31">
        <v>1</v>
      </c>
      <c r="AU31">
        <v>1</v>
      </c>
      <c r="AV31">
        <v>6</v>
      </c>
      <c r="AW31">
        <f>IF(AND(AT31=AT30,AV31=AV30),AW30,COUNTA(AY$2:AY31))</f>
        <v>26</v>
      </c>
      <c r="AX31">
        <v>533</v>
      </c>
      <c r="AY31">
        <f ca="1" t="shared" si="0"/>
      </c>
    </row>
    <row r="32" spans="1:51" ht="15">
      <c r="A32" s="5">
        <v>30</v>
      </c>
      <c r="B32" s="93" t="s">
        <v>371</v>
      </c>
      <c r="C32" s="5"/>
      <c r="H32" s="43"/>
      <c r="I32" s="43"/>
      <c r="J32" s="43"/>
      <c r="K32" s="43"/>
      <c r="L32" s="43"/>
      <c r="N32" s="74">
        <v>1</v>
      </c>
      <c r="O32" s="31" t="s">
        <v>386</v>
      </c>
      <c r="P32" s="10">
        <f aca="true" ca="1" t="shared" si="7" ref="P32:P37">_xlfn.IFERROR(INDEX(INDIRECT("Heat"&amp;M32),MATCH(N32,OFFSET(INDIRECT("Heat"&amp;M32),0,1),0)),"")</f>
      </c>
      <c r="Q32" s="46"/>
      <c r="AW32"/>
      <c r="AX32"/>
      <c r="AY32"/>
    </row>
    <row r="33" spans="1:51" ht="15">
      <c r="A33" s="5"/>
      <c r="B33" s="5"/>
      <c r="C33" s="5"/>
      <c r="H33" s="43"/>
      <c r="I33" s="43"/>
      <c r="J33" s="43"/>
      <c r="K33" s="43"/>
      <c r="L33" s="43"/>
      <c r="N33" s="65">
        <v>3</v>
      </c>
      <c r="O33" s="32" t="s">
        <v>395</v>
      </c>
      <c r="P33" s="10">
        <f ca="1" t="shared" si="7"/>
      </c>
      <c r="Q33" s="46"/>
      <c r="AW33"/>
      <c r="AX33"/>
      <c r="AY33"/>
    </row>
    <row r="34" spans="1:51" ht="15">
      <c r="A34" s="5"/>
      <c r="B34" s="5"/>
      <c r="C34" s="5"/>
      <c r="H34" s="43"/>
      <c r="I34" s="43"/>
      <c r="J34" s="43"/>
      <c r="K34" s="43"/>
      <c r="L34" s="43"/>
      <c r="N34" s="65">
        <v>2</v>
      </c>
      <c r="O34" s="33" t="s">
        <v>388</v>
      </c>
      <c r="P34" s="10">
        <f ca="1" t="shared" si="7"/>
      </c>
      <c r="Q34" s="46"/>
      <c r="AW34"/>
      <c r="AX34"/>
      <c r="AY34"/>
    </row>
    <row r="35" spans="1:51" ht="15">
      <c r="A35" s="5"/>
      <c r="B35" s="5"/>
      <c r="C35" s="5"/>
      <c r="H35" s="43"/>
      <c r="I35" s="43"/>
      <c r="J35" s="43"/>
      <c r="K35" s="43"/>
      <c r="L35" s="43"/>
      <c r="N35" s="65">
        <v>1</v>
      </c>
      <c r="O35" s="34" t="s">
        <v>387</v>
      </c>
      <c r="P35" s="10">
        <f ca="1" t="shared" si="7"/>
      </c>
      <c r="Q35" s="46"/>
      <c r="AW35"/>
      <c r="AX35"/>
      <c r="AY35"/>
    </row>
    <row r="36" spans="1:51" ht="15">
      <c r="A36" s="5"/>
      <c r="B36" s="6" t="s">
        <v>372</v>
      </c>
      <c r="C36" s="5"/>
      <c r="H36" s="43"/>
      <c r="I36" s="43"/>
      <c r="J36" s="43"/>
      <c r="K36" s="43"/>
      <c r="L36" s="43"/>
      <c r="N36" s="65">
        <v>3</v>
      </c>
      <c r="O36" s="35" t="s">
        <v>389</v>
      </c>
      <c r="P36" s="10">
        <f ca="1" t="shared" si="7"/>
      </c>
      <c r="Q36" s="46"/>
      <c r="AW36"/>
      <c r="AX36"/>
      <c r="AY36"/>
    </row>
    <row r="37" spans="1:51" ht="15.75" thickBot="1">
      <c r="A37" s="5"/>
      <c r="B37" s="6" t="s">
        <v>451</v>
      </c>
      <c r="C37" s="5"/>
      <c r="H37" s="43"/>
      <c r="I37" s="43"/>
      <c r="J37" s="43"/>
      <c r="K37" s="43"/>
      <c r="L37" s="43"/>
      <c r="N37" s="66"/>
      <c r="O37" s="48" t="s">
        <v>390</v>
      </c>
      <c r="P37" s="49">
        <f ca="1" t="shared" si="7"/>
      </c>
      <c r="Q37" s="50"/>
      <c r="S37" s="5"/>
      <c r="T37" s="5"/>
      <c r="U37" s="5"/>
      <c r="V37" s="5"/>
      <c r="X37" s="5"/>
      <c r="Y37" s="5"/>
      <c r="Z37" s="5"/>
      <c r="AA37" s="5"/>
      <c r="AW37"/>
      <c r="AX37"/>
      <c r="AY37"/>
    </row>
    <row r="38" spans="1:27" ht="15">
      <c r="A38" s="5"/>
      <c r="B38" s="6" t="s">
        <v>452</v>
      </c>
      <c r="C38" s="5"/>
      <c r="H38" s="43"/>
      <c r="I38" s="43"/>
      <c r="J38" s="43"/>
      <c r="K38" s="43"/>
      <c r="L38" s="43"/>
      <c r="N38" s="62" t="s">
        <v>380</v>
      </c>
      <c r="O38" s="54"/>
      <c r="P38" s="63" t="s">
        <v>381</v>
      </c>
      <c r="Q38" s="56" t="s">
        <v>382</v>
      </c>
      <c r="S38" s="62" t="s">
        <v>380</v>
      </c>
      <c r="T38" s="54"/>
      <c r="U38" s="64" t="s">
        <v>405</v>
      </c>
      <c r="V38" s="56" t="s">
        <v>382</v>
      </c>
      <c r="X38" s="62" t="s">
        <v>380</v>
      </c>
      <c r="Y38" s="54"/>
      <c r="Z38" s="64" t="s">
        <v>397</v>
      </c>
      <c r="AA38" s="56" t="s">
        <v>382</v>
      </c>
    </row>
    <row r="39" spans="1:27" ht="15">
      <c r="A39" s="5"/>
      <c r="B39" s="6" t="s">
        <v>453</v>
      </c>
      <c r="C39" s="5"/>
      <c r="H39" s="43"/>
      <c r="I39" s="43"/>
      <c r="J39" s="43"/>
      <c r="K39" s="43"/>
      <c r="L39" s="43"/>
      <c r="N39" s="57" t="s">
        <v>383</v>
      </c>
      <c r="O39" s="58"/>
      <c r="P39" s="17" t="s">
        <v>384</v>
      </c>
      <c r="Q39" s="60" t="s">
        <v>385</v>
      </c>
      <c r="S39" s="57" t="s">
        <v>383</v>
      </c>
      <c r="T39" s="58"/>
      <c r="U39" s="59" t="s">
        <v>394</v>
      </c>
      <c r="V39" s="60" t="s">
        <v>385</v>
      </c>
      <c r="X39" s="57" t="s">
        <v>383</v>
      </c>
      <c r="Y39" s="58"/>
      <c r="Z39" s="67"/>
      <c r="AA39" s="60" t="s">
        <v>385</v>
      </c>
    </row>
    <row r="40" spans="1:27" ht="15">
      <c r="A40" s="5"/>
      <c r="B40" s="6" t="s">
        <v>454</v>
      </c>
      <c r="C40" s="5"/>
      <c r="H40" s="43"/>
      <c r="I40" s="43"/>
      <c r="J40" s="43"/>
      <c r="K40" s="43"/>
      <c r="L40" s="43"/>
      <c r="M40" s="5"/>
      <c r="N40" s="65">
        <v>2</v>
      </c>
      <c r="O40" s="31" t="s">
        <v>386</v>
      </c>
      <c r="P40" s="10">
        <f aca="true" ca="1" t="shared" si="8" ref="P40:P45">_xlfn.IFERROR(INDEX(INDIRECT("Heat"&amp;M40),MATCH(N40,OFFSET(INDIRECT("Heat"&amp;M40),0,1),0)),"")</f>
      </c>
      <c r="Q40" s="46"/>
      <c r="R40" s="5"/>
      <c r="S40" s="65">
        <v>2</v>
      </c>
      <c r="T40" s="31" t="s">
        <v>386</v>
      </c>
      <c r="U40" s="10">
        <f aca="true" ca="1" t="shared" si="9" ref="U40:U45">_xlfn.IFERROR(INDEX(INDIRECT("Heat"&amp;R40),MATCH(S40,OFFSET(INDIRECT("Heat"&amp;R40),0,1),0)),"")</f>
      </c>
      <c r="V40" s="46"/>
      <c r="W40" s="5"/>
      <c r="X40" s="65">
        <v>1</v>
      </c>
      <c r="Y40" s="31" t="s">
        <v>386</v>
      </c>
      <c r="Z40" s="10">
        <f aca="true" ca="1" t="shared" si="10" ref="Z40:Z45">_xlfn.IFERROR(INDEX(INDIRECT("Heat"&amp;W40),MATCH(X40,OFFSET(INDIRECT("Heat"&amp;W40),0,1),0)),"")</f>
      </c>
      <c r="AA40" s="46">
        <v>3</v>
      </c>
    </row>
    <row r="41" spans="1:27" ht="15">
      <c r="A41" s="5"/>
      <c r="B41" s="6" t="s">
        <v>455</v>
      </c>
      <c r="C41" s="5"/>
      <c r="H41" s="43"/>
      <c r="I41" s="43"/>
      <c r="J41" s="43"/>
      <c r="K41" s="43"/>
      <c r="L41" s="43"/>
      <c r="M41" s="5"/>
      <c r="N41" s="65">
        <v>1</v>
      </c>
      <c r="O41" s="32" t="s">
        <v>395</v>
      </c>
      <c r="P41" s="10">
        <f ca="1" t="shared" si="8"/>
      </c>
      <c r="Q41" s="46"/>
      <c r="R41" s="5"/>
      <c r="S41" s="65">
        <v>3</v>
      </c>
      <c r="T41" s="32" t="s">
        <v>395</v>
      </c>
      <c r="U41" s="10">
        <f ca="1" t="shared" si="9"/>
      </c>
      <c r="V41" s="46"/>
      <c r="W41" s="5"/>
      <c r="X41" s="65">
        <v>1</v>
      </c>
      <c r="Y41" s="32" t="s">
        <v>395</v>
      </c>
      <c r="Z41" s="10">
        <f ca="1" t="shared" si="10"/>
      </c>
      <c r="AA41" s="46">
        <v>2</v>
      </c>
    </row>
    <row r="42" spans="1:27" ht="15">
      <c r="A42" s="5"/>
      <c r="B42" s="6" t="s">
        <v>456</v>
      </c>
      <c r="C42" s="5"/>
      <c r="H42" s="43"/>
      <c r="I42" s="43"/>
      <c r="J42" s="43"/>
      <c r="K42" s="43"/>
      <c r="L42" s="43"/>
      <c r="M42" s="5"/>
      <c r="N42" s="65">
        <v>3</v>
      </c>
      <c r="O42" s="33" t="s">
        <v>388</v>
      </c>
      <c r="P42" s="10">
        <f ca="1" t="shared" si="8"/>
      </c>
      <c r="Q42" s="46"/>
      <c r="R42" s="5"/>
      <c r="S42" s="65">
        <v>2</v>
      </c>
      <c r="T42" s="33" t="s">
        <v>388</v>
      </c>
      <c r="U42" s="10">
        <f ca="1" t="shared" si="9"/>
      </c>
      <c r="V42" s="46"/>
      <c r="W42" s="5"/>
      <c r="X42" s="65">
        <v>1</v>
      </c>
      <c r="Y42" s="33" t="s">
        <v>388</v>
      </c>
      <c r="Z42" s="10">
        <f ca="1" t="shared" si="10"/>
      </c>
      <c r="AA42" s="46">
        <v>4</v>
      </c>
    </row>
    <row r="43" spans="2:27" ht="15">
      <c r="B43" s="6" t="s">
        <v>457</v>
      </c>
      <c r="H43" s="43"/>
      <c r="I43" s="43"/>
      <c r="J43" s="43"/>
      <c r="K43" s="43"/>
      <c r="L43" s="43"/>
      <c r="N43" s="65">
        <v>2</v>
      </c>
      <c r="O43" s="34" t="s">
        <v>387</v>
      </c>
      <c r="P43" s="10">
        <f ca="1" t="shared" si="8"/>
      </c>
      <c r="Q43" s="46"/>
      <c r="S43" s="65">
        <v>3</v>
      </c>
      <c r="T43" s="34" t="s">
        <v>387</v>
      </c>
      <c r="U43" s="10">
        <f ca="1" t="shared" si="9"/>
      </c>
      <c r="V43" s="46"/>
      <c r="X43" s="65">
        <v>1</v>
      </c>
      <c r="Y43" s="34" t="s">
        <v>387</v>
      </c>
      <c r="Z43" s="10">
        <f ca="1" t="shared" si="10"/>
      </c>
      <c r="AA43" s="46">
        <v>1</v>
      </c>
    </row>
    <row r="44" spans="2:27" ht="15">
      <c r="B44" s="6" t="s">
        <v>458</v>
      </c>
      <c r="H44" s="43"/>
      <c r="I44" s="43"/>
      <c r="J44" s="43"/>
      <c r="K44" s="43"/>
      <c r="L44" s="43"/>
      <c r="N44" s="65">
        <v>1</v>
      </c>
      <c r="O44" s="35" t="s">
        <v>389</v>
      </c>
      <c r="P44" s="10">
        <f ca="1" t="shared" si="8"/>
      </c>
      <c r="Q44" s="46"/>
      <c r="S44" s="65">
        <v>2</v>
      </c>
      <c r="T44" s="35" t="s">
        <v>389</v>
      </c>
      <c r="U44" s="10">
        <f ca="1" t="shared" si="9"/>
      </c>
      <c r="V44" s="46"/>
      <c r="X44" s="65">
        <v>2</v>
      </c>
      <c r="Y44" s="35" t="s">
        <v>389</v>
      </c>
      <c r="Z44" s="10">
        <f ca="1" t="shared" si="10"/>
      </c>
      <c r="AA44" s="46">
        <v>5</v>
      </c>
    </row>
    <row r="45" spans="2:27" ht="15.75" thickBot="1">
      <c r="B45" s="6" t="s">
        <v>459</v>
      </c>
      <c r="H45" s="43"/>
      <c r="I45" s="43"/>
      <c r="J45" s="43"/>
      <c r="K45" s="43"/>
      <c r="L45" s="43"/>
      <c r="N45" s="66"/>
      <c r="O45" s="48" t="s">
        <v>390</v>
      </c>
      <c r="P45" s="49">
        <f ca="1" t="shared" si="8"/>
      </c>
      <c r="Q45" s="50"/>
      <c r="S45" s="66">
        <v>3</v>
      </c>
      <c r="T45" s="48" t="s">
        <v>390</v>
      </c>
      <c r="U45" s="49">
        <f ca="1" t="shared" si="9"/>
      </c>
      <c r="V45" s="50"/>
      <c r="X45" s="66">
        <v>3</v>
      </c>
      <c r="Y45" s="48" t="s">
        <v>390</v>
      </c>
      <c r="Z45" s="49">
        <f ca="1" t="shared" si="10"/>
      </c>
      <c r="AA45" s="50">
        <v>6</v>
      </c>
    </row>
    <row r="46" spans="2:27" ht="15">
      <c r="B46" s="6" t="s">
        <v>460</v>
      </c>
      <c r="H46" s="43"/>
      <c r="I46" s="43"/>
      <c r="J46" s="43"/>
      <c r="K46" s="43"/>
      <c r="L46" s="43"/>
      <c r="N46" s="62" t="s">
        <v>380</v>
      </c>
      <c r="O46" s="54"/>
      <c r="P46" s="63" t="s">
        <v>381</v>
      </c>
      <c r="Q46" s="56" t="s">
        <v>382</v>
      </c>
      <c r="S46" s="5"/>
      <c r="T46" s="5"/>
      <c r="U46" s="5"/>
      <c r="V46" s="5"/>
      <c r="X46" s="5"/>
      <c r="Y46" s="5"/>
      <c r="Z46" s="5"/>
      <c r="AA46" s="5"/>
    </row>
    <row r="47" spans="2:17" ht="15">
      <c r="B47" s="6" t="s">
        <v>461</v>
      </c>
      <c r="H47" s="43"/>
      <c r="I47" s="43"/>
      <c r="J47" s="43"/>
      <c r="K47" s="43"/>
      <c r="L47" s="43"/>
      <c r="N47" s="57" t="s">
        <v>383</v>
      </c>
      <c r="O47" s="58"/>
      <c r="P47" s="16" t="s">
        <v>384</v>
      </c>
      <c r="Q47" s="60" t="s">
        <v>385</v>
      </c>
    </row>
    <row r="48" spans="2:17" ht="15">
      <c r="B48" s="6" t="s">
        <v>462</v>
      </c>
      <c r="H48" s="43"/>
      <c r="I48" s="43"/>
      <c r="J48" s="43"/>
      <c r="K48" s="43"/>
      <c r="L48" s="43"/>
      <c r="N48" s="65">
        <v>3</v>
      </c>
      <c r="O48" s="31" t="s">
        <v>386</v>
      </c>
      <c r="P48" s="10">
        <f aca="true" ca="1" t="shared" si="11" ref="P48:P53">_xlfn.IFERROR(INDEX(INDIRECT("Heat"&amp;M48),MATCH(N48,OFFSET(INDIRECT("Heat"&amp;M48),0,1),0)),"")</f>
      </c>
      <c r="Q48" s="46"/>
    </row>
    <row r="49" spans="2:17" ht="15">
      <c r="B49" s="6" t="s">
        <v>463</v>
      </c>
      <c r="H49" s="43"/>
      <c r="I49" s="43"/>
      <c r="J49" s="43"/>
      <c r="K49" s="43"/>
      <c r="L49" s="43"/>
      <c r="N49" s="65">
        <v>2</v>
      </c>
      <c r="O49" s="32" t="s">
        <v>395</v>
      </c>
      <c r="P49" s="10">
        <f ca="1" t="shared" si="11"/>
      </c>
      <c r="Q49" s="46"/>
    </row>
    <row r="50" spans="2:17" ht="15">
      <c r="B50" s="6" t="s">
        <v>464</v>
      </c>
      <c r="H50" s="43"/>
      <c r="I50" s="43"/>
      <c r="J50" s="43"/>
      <c r="K50" s="43"/>
      <c r="L50" s="43"/>
      <c r="N50" s="65">
        <v>1</v>
      </c>
      <c r="O50" s="33" t="s">
        <v>388</v>
      </c>
      <c r="P50" s="10">
        <f ca="1" t="shared" si="11"/>
      </c>
      <c r="Q50" s="46"/>
    </row>
    <row r="51" spans="2:17" ht="15">
      <c r="B51" s="6" t="s">
        <v>465</v>
      </c>
      <c r="H51" s="43"/>
      <c r="I51" s="43"/>
      <c r="J51" s="43"/>
      <c r="K51" s="43"/>
      <c r="L51" s="43"/>
      <c r="N51" s="65">
        <v>3</v>
      </c>
      <c r="O51" s="34" t="s">
        <v>387</v>
      </c>
      <c r="P51" s="10">
        <f ca="1" t="shared" si="11"/>
      </c>
      <c r="Q51" s="46"/>
    </row>
    <row r="52" spans="8:17" ht="15">
      <c r="H52" s="43"/>
      <c r="I52" s="43"/>
      <c r="J52" s="43"/>
      <c r="K52" s="43"/>
      <c r="L52" s="43"/>
      <c r="N52" s="65">
        <v>2</v>
      </c>
      <c r="O52" s="35" t="s">
        <v>389</v>
      </c>
      <c r="P52" s="10">
        <f ca="1" t="shared" si="11"/>
      </c>
      <c r="Q52" s="46"/>
    </row>
    <row r="53" spans="8:17" ht="15.75" thickBot="1">
      <c r="H53" s="43"/>
      <c r="I53" s="43"/>
      <c r="J53" s="43"/>
      <c r="K53" s="43"/>
      <c r="L53" s="43"/>
      <c r="N53" s="66"/>
      <c r="O53" s="48" t="s">
        <v>390</v>
      </c>
      <c r="P53" s="49">
        <f ca="1" t="shared" si="11"/>
      </c>
      <c r="Q53" s="50"/>
    </row>
    <row r="54" spans="8:12" ht="15">
      <c r="H54" s="43"/>
      <c r="I54" s="43"/>
      <c r="J54" s="43"/>
      <c r="K54" s="43"/>
      <c r="L54" s="43"/>
    </row>
    <row r="55" spans="8:12" ht="15">
      <c r="H55" s="43"/>
      <c r="I55" s="43"/>
      <c r="J55" s="43"/>
      <c r="K55" s="43"/>
      <c r="L55" s="43"/>
    </row>
    <row r="56" spans="8:12" ht="15">
      <c r="H56" s="43"/>
      <c r="I56" s="43"/>
      <c r="J56" s="43"/>
      <c r="K56" s="43"/>
      <c r="L56" s="43"/>
    </row>
    <row r="57" spans="8:12" ht="15">
      <c r="H57" s="43"/>
      <c r="I57" s="43"/>
      <c r="J57" s="43"/>
      <c r="K57" s="43"/>
      <c r="L57" s="43"/>
    </row>
    <row r="58" spans="8:12" ht="15">
      <c r="H58" s="43"/>
      <c r="I58" s="43"/>
      <c r="J58" s="43"/>
      <c r="K58" s="43"/>
      <c r="L58" s="43"/>
    </row>
    <row r="59" spans="8:12" ht="15">
      <c r="H59" s="43"/>
      <c r="I59" s="43"/>
      <c r="J59" s="43"/>
      <c r="K59" s="43"/>
      <c r="L59" s="43"/>
    </row>
    <row r="60" spans="8:12" ht="15">
      <c r="H60" s="43"/>
      <c r="I60" s="43"/>
      <c r="J60" s="43"/>
      <c r="K60" s="43"/>
      <c r="L60" s="43"/>
    </row>
    <row r="61" spans="8:12" ht="15">
      <c r="H61" s="43"/>
      <c r="I61" s="43"/>
      <c r="J61" s="43"/>
      <c r="K61" s="43"/>
      <c r="L61" s="43"/>
    </row>
    <row r="62" spans="8:12" ht="15">
      <c r="H62" s="43"/>
      <c r="I62" s="43"/>
      <c r="J62" s="43"/>
      <c r="K62" s="43"/>
      <c r="L62" s="43"/>
    </row>
    <row r="63" spans="8:12" ht="15">
      <c r="H63" s="43"/>
      <c r="I63" s="43"/>
      <c r="J63" s="43"/>
      <c r="K63" s="43"/>
      <c r="L63" s="43"/>
    </row>
    <row r="64" spans="8:12" ht="15">
      <c r="H64" s="43"/>
      <c r="I64" s="43"/>
      <c r="J64" s="43"/>
      <c r="K64" s="43"/>
      <c r="L64" s="43"/>
    </row>
  </sheetData>
  <printOptions/>
  <pageMargins left="0.75" right="0.75" top="1" bottom="1" header="0.5" footer="0.5"/>
  <pageSetup orientation="landscape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Y55"/>
  <sheetViews>
    <sheetView tabSelected="1" workbookViewId="0" topLeftCell="A17">
      <selection activeCell="H58" sqref="H58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bestFit="1" customWidth="1"/>
    <col min="47" max="47" width="5.125" style="6" bestFit="1" customWidth="1"/>
    <col min="48" max="48" width="8.125" style="6" bestFit="1" customWidth="1"/>
    <col min="49" max="49" width="5.625" style="6" bestFit="1" customWidth="1"/>
    <col min="50" max="50" width="9.50390625" style="6" bestFit="1" customWidth="1"/>
    <col min="51" max="51" width="20.875" style="6" customWidth="1"/>
    <col min="52" max="16384" width="10.875" style="6" customWidth="1"/>
  </cols>
  <sheetData>
    <row r="1" spans="1:51" ht="15">
      <c r="A1" s="4" t="s">
        <v>379</v>
      </c>
      <c r="B1" s="4" t="s">
        <v>404</v>
      </c>
      <c r="C1" s="4" t="s">
        <v>391</v>
      </c>
      <c r="D1" s="42" t="s">
        <v>392</v>
      </c>
      <c r="F1" s="92" t="s">
        <v>466</v>
      </c>
      <c r="I1" s="4"/>
      <c r="K1" s="91" t="s">
        <v>485</v>
      </c>
      <c r="N1" s="42"/>
      <c r="P1" s="25"/>
      <c r="Q1" s="5"/>
      <c r="R1" s="5"/>
      <c r="S1" s="5"/>
      <c r="T1" s="5"/>
      <c r="U1" s="25"/>
      <c r="V1" s="5"/>
      <c r="W1" s="5"/>
      <c r="X1" s="5"/>
      <c r="Y1" s="5"/>
      <c r="Z1" s="25"/>
      <c r="AT1" s="40" t="s">
        <v>245</v>
      </c>
      <c r="AU1" s="40" t="s">
        <v>383</v>
      </c>
      <c r="AV1" s="40" t="s">
        <v>97</v>
      </c>
      <c r="AW1" s="40" t="s">
        <v>385</v>
      </c>
      <c r="AX1" s="40" t="s">
        <v>98</v>
      </c>
      <c r="AY1" s="1" t="s">
        <v>99</v>
      </c>
    </row>
    <row r="2" spans="4:51" ht="15.75" thickBot="1">
      <c r="D2" s="51"/>
      <c r="F2" s="52" t="s">
        <v>400</v>
      </c>
      <c r="K2" s="15" t="s">
        <v>400</v>
      </c>
      <c r="N2" s="44"/>
      <c r="P2" s="15" t="s">
        <v>401</v>
      </c>
      <c r="U2" s="27"/>
      <c r="AT2">
        <v>4</v>
      </c>
      <c r="AU2">
        <v>11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93" t="s">
        <v>442</v>
      </c>
      <c r="C3" s="11"/>
      <c r="D3" s="62" t="s">
        <v>380</v>
      </c>
      <c r="E3" s="54"/>
      <c r="F3" s="68"/>
      <c r="G3" s="56" t="s">
        <v>382</v>
      </c>
      <c r="H3" s="9"/>
      <c r="I3" s="62" t="s">
        <v>380</v>
      </c>
      <c r="J3" s="54"/>
      <c r="K3" s="76"/>
      <c r="L3" s="56" t="s">
        <v>382</v>
      </c>
      <c r="N3" s="62" t="s">
        <v>380</v>
      </c>
      <c r="O3" s="54"/>
      <c r="P3" s="63" t="s">
        <v>381</v>
      </c>
      <c r="Q3" s="56" t="s">
        <v>382</v>
      </c>
      <c r="U3" s="27"/>
      <c r="AT3">
        <v>4</v>
      </c>
      <c r="AU3">
        <v>11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37">_xlfn.IFERROR(INDEX(INDIRECT("Heat"&amp;AU3),MATCH(AV3,OFFSET(INDIRECT("Heat"&amp;AU3),0,1),0)),"")</f>
      </c>
    </row>
    <row r="4" spans="1:51" ht="15">
      <c r="A4" s="5">
        <v>2</v>
      </c>
      <c r="B4" s="93" t="s">
        <v>443</v>
      </c>
      <c r="C4" s="11"/>
      <c r="D4" s="57" t="s">
        <v>383</v>
      </c>
      <c r="E4" s="58">
        <v>11</v>
      </c>
      <c r="F4" s="59" t="s">
        <v>394</v>
      </c>
      <c r="G4" s="60" t="s">
        <v>385</v>
      </c>
      <c r="H4" s="9"/>
      <c r="I4" s="57" t="s">
        <v>383</v>
      </c>
      <c r="J4" s="58">
        <v>17</v>
      </c>
      <c r="K4" s="59" t="s">
        <v>394</v>
      </c>
      <c r="L4" s="60" t="s">
        <v>385</v>
      </c>
      <c r="N4" s="57" t="s">
        <v>383</v>
      </c>
      <c r="O4" s="58">
        <v>7</v>
      </c>
      <c r="P4" s="16" t="s">
        <v>384</v>
      </c>
      <c r="Q4" s="60" t="s">
        <v>385</v>
      </c>
      <c r="U4" s="27"/>
      <c r="AT4">
        <v>4</v>
      </c>
      <c r="AU4">
        <v>11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93" t="s">
        <v>444</v>
      </c>
      <c r="C5" s="5"/>
      <c r="D5" s="57">
        <v>6</v>
      </c>
      <c r="E5" s="31" t="s">
        <v>386</v>
      </c>
      <c r="F5" s="10" t="str">
        <f aca="true" t="shared" si="1" ref="F5:F10">INDEX($B$3:$B$74,D5)&amp;""</f>
        <v>Tyler Chiarappa</v>
      </c>
      <c r="G5" s="46"/>
      <c r="H5" s="9"/>
      <c r="I5" s="77">
        <v>3</v>
      </c>
      <c r="J5" s="31" t="s">
        <v>386</v>
      </c>
      <c r="K5" s="10" t="str">
        <f aca="true" t="shared" si="2" ref="K5:K10">INDEX($B$3:$B$74,I5)&amp;""</f>
        <v>Caleb Faoro</v>
      </c>
      <c r="L5" s="46"/>
      <c r="M5" s="12">
        <v>1</v>
      </c>
      <c r="N5" s="74">
        <v>1</v>
      </c>
      <c r="O5" s="31" t="s">
        <v>386</v>
      </c>
      <c r="P5" s="10">
        <f aca="true" ca="1" t="shared" si="3" ref="P5:P10">_xlfn.IFERROR(INDEX(INDIRECT("Heat"&amp;M5),MATCH(N5,OFFSET(INDIRECT("Heat"&amp;M5),0,1),0)),"")</f>
      </c>
      <c r="Q5" s="46">
        <v>1</v>
      </c>
      <c r="U5" s="27"/>
      <c r="AT5">
        <v>4</v>
      </c>
      <c r="AU5">
        <v>11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93" t="s">
        <v>518</v>
      </c>
      <c r="C6" s="5"/>
      <c r="D6" s="57">
        <v>7</v>
      </c>
      <c r="E6" s="32" t="s">
        <v>395</v>
      </c>
      <c r="F6" s="10" t="str">
        <f t="shared" si="1"/>
        <v>Mac Sharp</v>
      </c>
      <c r="G6" s="46"/>
      <c r="H6" s="9"/>
      <c r="I6" s="77">
        <v>10</v>
      </c>
      <c r="J6" s="32" t="s">
        <v>395</v>
      </c>
      <c r="K6" s="10" t="str">
        <f t="shared" si="2"/>
        <v>Wyatt Pieretti</v>
      </c>
      <c r="L6" s="46"/>
      <c r="M6" s="12">
        <v>2</v>
      </c>
      <c r="N6" s="65">
        <v>3</v>
      </c>
      <c r="O6" s="32" t="s">
        <v>395</v>
      </c>
      <c r="P6" s="10">
        <f ca="1" t="shared" si="3"/>
      </c>
      <c r="Q6" s="46">
        <v>6</v>
      </c>
      <c r="U6" s="27"/>
      <c r="AT6">
        <v>4</v>
      </c>
      <c r="AU6">
        <v>11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93" t="s">
        <v>445</v>
      </c>
      <c r="C7" s="5"/>
      <c r="D7" s="57">
        <v>18</v>
      </c>
      <c r="E7" s="33" t="s">
        <v>388</v>
      </c>
      <c r="F7" s="10" t="str">
        <f t="shared" si="1"/>
        <v>Ryder Fish</v>
      </c>
      <c r="G7" s="46"/>
      <c r="H7" s="11"/>
      <c r="I7" s="77">
        <v>15</v>
      </c>
      <c r="J7" s="33" t="s">
        <v>388</v>
      </c>
      <c r="K7" s="10" t="str">
        <f t="shared" si="2"/>
        <v>Partick Holloway</v>
      </c>
      <c r="L7" s="46"/>
      <c r="M7" s="12">
        <v>3</v>
      </c>
      <c r="N7" s="65">
        <v>2</v>
      </c>
      <c r="O7" s="33" t="s">
        <v>388</v>
      </c>
      <c r="P7" s="10">
        <f ca="1" t="shared" si="3"/>
      </c>
      <c r="Q7" s="46">
        <v>3</v>
      </c>
      <c r="U7" s="27"/>
      <c r="AT7">
        <v>4</v>
      </c>
      <c r="AU7">
        <v>11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93" t="s">
        <v>446</v>
      </c>
      <c r="C8" s="5"/>
      <c r="D8" s="57">
        <v>19</v>
      </c>
      <c r="E8" s="34" t="s">
        <v>387</v>
      </c>
      <c r="F8" s="10" t="str">
        <f t="shared" si="1"/>
        <v>Pitus Higgins</v>
      </c>
      <c r="G8" s="46"/>
      <c r="H8" s="9"/>
      <c r="I8" s="77">
        <v>22</v>
      </c>
      <c r="J8" s="34" t="s">
        <v>387</v>
      </c>
      <c r="K8" s="10" t="str">
        <f t="shared" si="2"/>
        <v>Spencer Clough</v>
      </c>
      <c r="L8" s="46"/>
      <c r="M8" s="12">
        <v>4</v>
      </c>
      <c r="N8" s="65">
        <v>1</v>
      </c>
      <c r="O8" s="34" t="s">
        <v>387</v>
      </c>
      <c r="P8" s="10">
        <f ca="1" t="shared" si="3"/>
      </c>
      <c r="Q8" s="46">
        <v>4</v>
      </c>
      <c r="AT8">
        <v>3</v>
      </c>
      <c r="AU8">
        <v>10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93" t="s">
        <v>447</v>
      </c>
      <c r="C9" s="11"/>
      <c r="D9" s="57">
        <v>30</v>
      </c>
      <c r="E9" s="35" t="s">
        <v>389</v>
      </c>
      <c r="F9" s="10" t="str">
        <f t="shared" si="1"/>
        <v>Jake Kuwata</v>
      </c>
      <c r="G9" s="46"/>
      <c r="H9" s="11"/>
      <c r="I9" s="77">
        <v>27</v>
      </c>
      <c r="J9" s="35" t="s">
        <v>389</v>
      </c>
      <c r="K9" s="10" t="str">
        <f t="shared" si="2"/>
        <v>Christopher Paliargo</v>
      </c>
      <c r="L9" s="46"/>
      <c r="M9" s="12">
        <v>5</v>
      </c>
      <c r="N9" s="65">
        <v>3</v>
      </c>
      <c r="O9" s="35" t="s">
        <v>389</v>
      </c>
      <c r="P9" s="10">
        <f ca="1" t="shared" si="3"/>
      </c>
      <c r="Q9" s="46">
        <v>5</v>
      </c>
      <c r="AT9">
        <v>3</v>
      </c>
      <c r="AU9">
        <v>10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93" t="s">
        <v>448</v>
      </c>
      <c r="C10" s="11"/>
      <c r="D10" s="75">
        <v>31</v>
      </c>
      <c r="E10" s="48" t="s">
        <v>390</v>
      </c>
      <c r="F10" s="49" t="str">
        <f t="shared" si="1"/>
        <v>Levi Kirkpatrick</v>
      </c>
      <c r="G10" s="50"/>
      <c r="H10" s="9"/>
      <c r="I10" s="78">
        <v>34</v>
      </c>
      <c r="J10" s="48" t="s">
        <v>390</v>
      </c>
      <c r="K10" s="49" t="str">
        <f t="shared" si="2"/>
        <v>Luke Bear</v>
      </c>
      <c r="L10" s="50"/>
      <c r="M10" s="12">
        <v>6</v>
      </c>
      <c r="N10" s="66">
        <v>2</v>
      </c>
      <c r="O10" s="48" t="s">
        <v>390</v>
      </c>
      <c r="P10" s="49">
        <f ca="1" t="shared" si="3"/>
      </c>
      <c r="Q10" s="50">
        <v>2</v>
      </c>
      <c r="AT10">
        <v>3</v>
      </c>
      <c r="AU10">
        <v>10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93" t="s">
        <v>449</v>
      </c>
      <c r="C11" s="26"/>
      <c r="D11" s="62" t="s">
        <v>380</v>
      </c>
      <c r="E11" s="54"/>
      <c r="F11" s="68"/>
      <c r="G11" s="56" t="s">
        <v>382</v>
      </c>
      <c r="H11" s="9"/>
      <c r="I11" s="62" t="s">
        <v>380</v>
      </c>
      <c r="J11" s="54"/>
      <c r="K11" s="68"/>
      <c r="L11" s="56" t="s">
        <v>382</v>
      </c>
      <c r="N11" s="62" t="s">
        <v>380</v>
      </c>
      <c r="O11" s="54"/>
      <c r="P11" s="63" t="s">
        <v>381</v>
      </c>
      <c r="Q11" s="56" t="s">
        <v>382</v>
      </c>
      <c r="S11" s="62" t="s">
        <v>380</v>
      </c>
      <c r="T11" s="54"/>
      <c r="U11" s="64" t="s">
        <v>405</v>
      </c>
      <c r="V11" s="79" t="s">
        <v>382</v>
      </c>
      <c r="X11" s="62" t="s">
        <v>380</v>
      </c>
      <c r="Y11" s="54"/>
      <c r="Z11" s="64" t="s">
        <v>397</v>
      </c>
      <c r="AA11" s="79" t="s">
        <v>382</v>
      </c>
      <c r="AT11">
        <v>2</v>
      </c>
      <c r="AU11">
        <v>9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93" t="s">
        <v>450</v>
      </c>
      <c r="C12" s="26"/>
      <c r="D12" s="57" t="s">
        <v>383</v>
      </c>
      <c r="E12" s="58">
        <v>13</v>
      </c>
      <c r="F12" s="59" t="s">
        <v>394</v>
      </c>
      <c r="G12" s="60" t="s">
        <v>385</v>
      </c>
      <c r="H12" s="9"/>
      <c r="I12" s="57" t="s">
        <v>383</v>
      </c>
      <c r="J12" s="58">
        <v>19</v>
      </c>
      <c r="K12" s="59" t="s">
        <v>394</v>
      </c>
      <c r="L12" s="60" t="s">
        <v>385</v>
      </c>
      <c r="N12" s="57" t="s">
        <v>383</v>
      </c>
      <c r="O12" s="58">
        <v>8</v>
      </c>
      <c r="P12" s="17" t="s">
        <v>384</v>
      </c>
      <c r="Q12" s="60" t="s">
        <v>385</v>
      </c>
      <c r="S12" s="57" t="s">
        <v>383</v>
      </c>
      <c r="T12" s="58">
        <v>10</v>
      </c>
      <c r="U12" s="59" t="s">
        <v>394</v>
      </c>
      <c r="V12" s="60" t="s">
        <v>385</v>
      </c>
      <c r="X12" s="57" t="s">
        <v>383</v>
      </c>
      <c r="Y12" s="58">
        <v>11</v>
      </c>
      <c r="Z12" s="28"/>
      <c r="AA12" s="60" t="s">
        <v>385</v>
      </c>
      <c r="AT12">
        <v>2</v>
      </c>
      <c r="AU12">
        <v>8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93" t="s">
        <v>513</v>
      </c>
      <c r="C13" s="11"/>
      <c r="D13" s="57">
        <v>5</v>
      </c>
      <c r="E13" s="31" t="s">
        <v>386</v>
      </c>
      <c r="F13" s="10" t="str">
        <f aca="true" t="shared" si="4" ref="F13:F18">INDEX($B$3:$B$74,D13)&amp;""</f>
        <v>Jack Zoltan</v>
      </c>
      <c r="G13" s="46"/>
      <c r="H13" s="9"/>
      <c r="I13" s="77">
        <v>2</v>
      </c>
      <c r="J13" s="31" t="s">
        <v>386</v>
      </c>
      <c r="K13" s="10" t="str">
        <f aca="true" t="shared" si="5" ref="K13:K18">INDEX($B$3:$B$74,I13)&amp;""</f>
        <v>Curtis Jacobs</v>
      </c>
      <c r="L13" s="46"/>
      <c r="M13" s="12">
        <v>1</v>
      </c>
      <c r="N13" s="65">
        <v>2</v>
      </c>
      <c r="O13" s="31" t="s">
        <v>386</v>
      </c>
      <c r="P13" s="10">
        <f aca="true" ca="1" t="shared" si="6" ref="P13:P18">_xlfn.IFERROR(INDEX(INDIRECT("Heat"&amp;M13),MATCH(N13,OFFSET(INDIRECT("Heat"&amp;M13),0,1),0)),"")</f>
      </c>
      <c r="Q13" s="46">
        <v>4</v>
      </c>
      <c r="R13" s="12">
        <v>7</v>
      </c>
      <c r="S13" s="80">
        <v>2</v>
      </c>
      <c r="T13" s="31" t="s">
        <v>386</v>
      </c>
      <c r="U13" s="30">
        <f aca="true" ca="1" t="shared" si="7" ref="U13:U18">_xlfn.IFERROR(INDEX(INDIRECT("Heat"&amp;R13),MATCH(S13,OFFSET(INDIRECT("Heat"&amp;R13),0,1),0)),"")</f>
      </c>
      <c r="V13" s="46">
        <v>4</v>
      </c>
      <c r="W13" s="12">
        <v>7</v>
      </c>
      <c r="X13" s="80">
        <v>1</v>
      </c>
      <c r="Y13" s="31" t="s">
        <v>386</v>
      </c>
      <c r="Z13" s="30">
        <f aca="true" ca="1" t="shared" si="8" ref="Z13:Z18">_xlfn.IFERROR(INDEX(INDIRECT("Heat"&amp;W13),MATCH(X13,OFFSET(INDIRECT("Heat"&amp;W13),0,1),0)),"")</f>
      </c>
      <c r="AA13" s="46">
        <v>5</v>
      </c>
      <c r="AT13">
        <v>2</v>
      </c>
      <c r="AU13">
        <v>7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93" t="s">
        <v>514</v>
      </c>
      <c r="C14" s="11"/>
      <c r="D14" s="57">
        <v>8</v>
      </c>
      <c r="E14" s="32" t="s">
        <v>395</v>
      </c>
      <c r="F14" s="10" t="str">
        <f t="shared" si="4"/>
        <v>Aiden Kelly</v>
      </c>
      <c r="G14" s="46"/>
      <c r="H14" s="11"/>
      <c r="I14" s="77">
        <v>11</v>
      </c>
      <c r="J14" s="32" t="s">
        <v>395</v>
      </c>
      <c r="K14" s="10" t="str">
        <f t="shared" si="5"/>
        <v>Talan Vodraska</v>
      </c>
      <c r="L14" s="46"/>
      <c r="M14" s="12">
        <v>2</v>
      </c>
      <c r="N14" s="65">
        <v>1</v>
      </c>
      <c r="O14" s="32" t="s">
        <v>395</v>
      </c>
      <c r="P14" s="10">
        <f ca="1" t="shared" si="6"/>
      </c>
      <c r="Q14" s="46">
        <v>1</v>
      </c>
      <c r="R14" s="12">
        <v>7</v>
      </c>
      <c r="S14" s="80">
        <v>3</v>
      </c>
      <c r="T14" s="32" t="s">
        <v>395</v>
      </c>
      <c r="U14" s="30">
        <f ca="1" t="shared" si="7"/>
      </c>
      <c r="V14" s="46">
        <v>1</v>
      </c>
      <c r="W14" s="12">
        <v>8</v>
      </c>
      <c r="X14" s="80">
        <v>1</v>
      </c>
      <c r="Y14" s="32" t="s">
        <v>395</v>
      </c>
      <c r="Z14" s="30">
        <f ca="1" t="shared" si="8"/>
      </c>
      <c r="AA14" s="46">
        <v>3</v>
      </c>
      <c r="AT14">
        <v>2</v>
      </c>
      <c r="AU14">
        <v>9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93" t="s">
        <v>515</v>
      </c>
      <c r="C15" s="11"/>
      <c r="D15" s="57">
        <v>17</v>
      </c>
      <c r="E15" s="33" t="s">
        <v>388</v>
      </c>
      <c r="F15" s="10" t="str">
        <f t="shared" si="4"/>
        <v>Ethan Eassa</v>
      </c>
      <c r="G15" s="46"/>
      <c r="H15" s="11"/>
      <c r="I15" s="77">
        <v>14</v>
      </c>
      <c r="J15" s="33" t="s">
        <v>388</v>
      </c>
      <c r="K15" s="10" t="str">
        <f t="shared" si="5"/>
        <v>Carson Studt</v>
      </c>
      <c r="L15" s="46"/>
      <c r="M15" s="12">
        <v>3</v>
      </c>
      <c r="N15" s="65">
        <v>3</v>
      </c>
      <c r="O15" s="33" t="s">
        <v>388</v>
      </c>
      <c r="P15" s="10">
        <f ca="1" t="shared" si="6"/>
      </c>
      <c r="Q15" s="46">
        <v>2</v>
      </c>
      <c r="R15" s="12">
        <v>8</v>
      </c>
      <c r="S15" s="80">
        <v>2</v>
      </c>
      <c r="T15" s="33" t="s">
        <v>388</v>
      </c>
      <c r="U15" s="30">
        <f ca="1" t="shared" si="7"/>
      </c>
      <c r="V15" s="46">
        <v>2</v>
      </c>
      <c r="W15" s="12">
        <v>9</v>
      </c>
      <c r="X15" s="80">
        <v>1</v>
      </c>
      <c r="Y15" s="33" t="s">
        <v>388</v>
      </c>
      <c r="Z15" s="30">
        <f ca="1" t="shared" si="8"/>
      </c>
      <c r="AA15" s="46">
        <v>2</v>
      </c>
      <c r="AT15">
        <v>2</v>
      </c>
      <c r="AU15">
        <v>8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93" t="s">
        <v>516</v>
      </c>
      <c r="C16" s="11"/>
      <c r="D16" s="57">
        <v>20</v>
      </c>
      <c r="E16" s="34" t="s">
        <v>387</v>
      </c>
      <c r="F16" s="10" t="str">
        <f t="shared" si="4"/>
        <v>Jack Charrette</v>
      </c>
      <c r="G16" s="46"/>
      <c r="H16" s="11"/>
      <c r="I16" s="77">
        <v>23</v>
      </c>
      <c r="J16" s="34" t="s">
        <v>387</v>
      </c>
      <c r="K16" s="10" t="str">
        <f t="shared" si="5"/>
        <v>Luke Hill</v>
      </c>
      <c r="L16" s="46"/>
      <c r="M16" s="12">
        <v>4</v>
      </c>
      <c r="N16" s="65">
        <v>2</v>
      </c>
      <c r="O16" s="34" t="s">
        <v>387</v>
      </c>
      <c r="P16" s="10">
        <f ca="1" t="shared" si="6"/>
      </c>
      <c r="Q16" s="46">
        <v>3</v>
      </c>
      <c r="R16" s="12">
        <v>8</v>
      </c>
      <c r="S16" s="80">
        <v>3</v>
      </c>
      <c r="T16" s="34" t="s">
        <v>387</v>
      </c>
      <c r="U16" s="30">
        <f ca="1" t="shared" si="7"/>
      </c>
      <c r="V16" s="46">
        <v>3</v>
      </c>
      <c r="W16" s="12">
        <v>10</v>
      </c>
      <c r="X16" s="80">
        <v>1</v>
      </c>
      <c r="Y16" s="34" t="s">
        <v>387</v>
      </c>
      <c r="Z16" s="30">
        <f ca="1" t="shared" si="8"/>
      </c>
      <c r="AA16" s="46">
        <v>4</v>
      </c>
      <c r="AT16">
        <v>2</v>
      </c>
      <c r="AU16">
        <v>7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93" t="s">
        <v>517</v>
      </c>
      <c r="C17" s="11"/>
      <c r="D17" s="57">
        <v>29</v>
      </c>
      <c r="E17" s="35" t="s">
        <v>389</v>
      </c>
      <c r="F17" s="10" t="str">
        <f t="shared" si="4"/>
        <v>Shane Van Dyk</v>
      </c>
      <c r="G17" s="46"/>
      <c r="H17" s="9"/>
      <c r="I17" s="77">
        <v>26</v>
      </c>
      <c r="J17" s="35" t="s">
        <v>389</v>
      </c>
      <c r="K17" s="10" t="str">
        <f t="shared" si="5"/>
        <v>Simon Lycek</v>
      </c>
      <c r="L17" s="46"/>
      <c r="M17" s="12">
        <v>5</v>
      </c>
      <c r="N17" s="65">
        <v>1</v>
      </c>
      <c r="O17" s="35" t="s">
        <v>389</v>
      </c>
      <c r="P17" s="10">
        <f ca="1" t="shared" si="6"/>
      </c>
      <c r="Q17" s="46">
        <v>6</v>
      </c>
      <c r="R17" s="12">
        <v>9</v>
      </c>
      <c r="S17" s="80">
        <v>2</v>
      </c>
      <c r="T17" s="35" t="s">
        <v>389</v>
      </c>
      <c r="U17" s="30">
        <f ca="1" t="shared" si="7"/>
      </c>
      <c r="V17" s="46">
        <v>6</v>
      </c>
      <c r="W17" s="12">
        <v>10</v>
      </c>
      <c r="X17" s="80">
        <v>2</v>
      </c>
      <c r="Y17" s="35" t="s">
        <v>389</v>
      </c>
      <c r="Z17" s="30">
        <f ca="1" t="shared" si="8"/>
      </c>
      <c r="AA17" s="46">
        <v>6</v>
      </c>
      <c r="AT17">
        <v>2</v>
      </c>
      <c r="AU17">
        <v>9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93" t="s">
        <v>519</v>
      </c>
      <c r="C18" s="11"/>
      <c r="D18" s="75">
        <v>32</v>
      </c>
      <c r="E18" s="48" t="s">
        <v>390</v>
      </c>
      <c r="F18" s="49" t="str">
        <f t="shared" si="4"/>
        <v>Adam Reinhold</v>
      </c>
      <c r="G18" s="50"/>
      <c r="H18" s="9"/>
      <c r="I18" s="78">
        <v>35</v>
      </c>
      <c r="J18" s="48" t="s">
        <v>390</v>
      </c>
      <c r="K18" s="49" t="str">
        <f t="shared" si="5"/>
        <v>Calvin Lundy</v>
      </c>
      <c r="L18" s="50"/>
      <c r="M18" s="12">
        <v>6</v>
      </c>
      <c r="N18" s="66">
        <v>3</v>
      </c>
      <c r="O18" s="48" t="s">
        <v>390</v>
      </c>
      <c r="P18" s="49">
        <f ca="1" t="shared" si="6"/>
      </c>
      <c r="Q18" s="50">
        <v>5</v>
      </c>
      <c r="R18" s="12">
        <v>9</v>
      </c>
      <c r="S18" s="81">
        <v>3</v>
      </c>
      <c r="T18" s="48" t="s">
        <v>390</v>
      </c>
      <c r="U18" s="82">
        <f ca="1" t="shared" si="7"/>
      </c>
      <c r="V18" s="50">
        <v>5</v>
      </c>
      <c r="W18" s="12">
        <v>10</v>
      </c>
      <c r="X18" s="81">
        <v>3</v>
      </c>
      <c r="Y18" s="48" t="s">
        <v>390</v>
      </c>
      <c r="Z18" s="82">
        <f ca="1" t="shared" si="8"/>
      </c>
      <c r="AA18" s="50">
        <v>1</v>
      </c>
      <c r="AT18">
        <v>2</v>
      </c>
      <c r="AU18">
        <v>8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93" t="s">
        <v>521</v>
      </c>
      <c r="C19" s="11"/>
      <c r="D19" s="62" t="s">
        <v>380</v>
      </c>
      <c r="E19" s="54"/>
      <c r="F19" s="68"/>
      <c r="G19" s="56" t="s">
        <v>382</v>
      </c>
      <c r="H19" s="11"/>
      <c r="I19" s="62" t="s">
        <v>380</v>
      </c>
      <c r="J19" s="54"/>
      <c r="K19" s="68"/>
      <c r="L19" s="56" t="s">
        <v>382</v>
      </c>
      <c r="N19" s="62" t="s">
        <v>380</v>
      </c>
      <c r="O19" s="54"/>
      <c r="P19" s="63" t="s">
        <v>381</v>
      </c>
      <c r="Q19" s="56" t="s">
        <v>382</v>
      </c>
      <c r="AT19">
        <v>2</v>
      </c>
      <c r="AU19">
        <v>7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93" t="s">
        <v>522</v>
      </c>
      <c r="C20" s="11"/>
      <c r="D20" s="57" t="s">
        <v>383</v>
      </c>
      <c r="E20" s="58">
        <v>15</v>
      </c>
      <c r="F20" s="59" t="s">
        <v>394</v>
      </c>
      <c r="G20" s="60" t="s">
        <v>385</v>
      </c>
      <c r="H20" s="9"/>
      <c r="I20" s="57" t="s">
        <v>383</v>
      </c>
      <c r="J20" s="58">
        <v>21</v>
      </c>
      <c r="K20" s="59" t="s">
        <v>394</v>
      </c>
      <c r="L20" s="60" t="s">
        <v>385</v>
      </c>
      <c r="N20" s="57" t="s">
        <v>383</v>
      </c>
      <c r="O20" s="58">
        <v>9</v>
      </c>
      <c r="P20" s="16" t="s">
        <v>384</v>
      </c>
      <c r="Q20" s="60" t="s">
        <v>385</v>
      </c>
      <c r="T20" s="42"/>
      <c r="U20" s="42"/>
      <c r="V20" s="42"/>
      <c r="W20" s="5"/>
      <c r="X20" s="5"/>
      <c r="Y20" s="42"/>
      <c r="Z20" s="42"/>
      <c r="AA20" s="42"/>
      <c r="AT20">
        <v>1</v>
      </c>
      <c r="AU20">
        <v>6</v>
      </c>
      <c r="AV20">
        <v>4</v>
      </c>
      <c r="AW20">
        <f>IF(AND(AT20=AT19,AV20=AV19),AW19,COUNTA(AY$2:AY20))</f>
        <v>19</v>
      </c>
      <c r="AX20">
        <v>585</v>
      </c>
      <c r="AY20">
        <f ca="1" t="shared" si="0"/>
      </c>
    </row>
    <row r="21" spans="1:51" ht="15">
      <c r="A21" s="5">
        <v>19</v>
      </c>
      <c r="B21" s="93" t="s">
        <v>523</v>
      </c>
      <c r="C21" s="11"/>
      <c r="D21" s="57">
        <v>4</v>
      </c>
      <c r="E21" s="31" t="s">
        <v>386</v>
      </c>
      <c r="F21" s="10" t="str">
        <f>INDEX($B$3:$B$74,D21)&amp;""</f>
        <v>Tahven Modisette</v>
      </c>
      <c r="G21" s="46"/>
      <c r="H21" s="9"/>
      <c r="I21" s="77">
        <v>1</v>
      </c>
      <c r="J21" s="31" t="s">
        <v>386</v>
      </c>
      <c r="K21" s="10" t="str">
        <f aca="true" t="shared" si="9" ref="K21:K26">INDEX($B$3:$B$74,I21)&amp;""</f>
        <v>Hamilton Jacobs</v>
      </c>
      <c r="L21" s="46"/>
      <c r="M21" s="12">
        <v>1</v>
      </c>
      <c r="N21" s="65">
        <v>3</v>
      </c>
      <c r="O21" s="31" t="s">
        <v>386</v>
      </c>
      <c r="P21" s="10">
        <f aca="true" ca="1" t="shared" si="10" ref="P21:P26">_xlfn.IFERROR(INDEX(INDIRECT("Heat"&amp;M21),MATCH(N21,OFFSET(INDIRECT("Heat"&amp;M21),0,1),0)),"")</f>
      </c>
      <c r="Q21" s="46">
        <v>2</v>
      </c>
      <c r="T21" s="5"/>
      <c r="U21" s="5"/>
      <c r="V21" s="5"/>
      <c r="W21" s="5"/>
      <c r="X21" s="5"/>
      <c r="Y21" s="5"/>
      <c r="Z21" s="5"/>
      <c r="AT21">
        <v>1</v>
      </c>
      <c r="AU21">
        <v>5</v>
      </c>
      <c r="AV21">
        <v>4</v>
      </c>
      <c r="AW21">
        <f>IF(AND(AT21=AT20,AV21=AV20),AW20,COUNTA(AY$2:AY21))</f>
        <v>19</v>
      </c>
      <c r="AX21">
        <v>585</v>
      </c>
      <c r="AY21">
        <f ca="1" t="shared" si="0"/>
      </c>
    </row>
    <row r="22" spans="1:51" ht="15">
      <c r="A22" s="5">
        <v>20</v>
      </c>
      <c r="B22" s="93" t="s">
        <v>524</v>
      </c>
      <c r="C22" s="11"/>
      <c r="D22" s="57">
        <v>9</v>
      </c>
      <c r="E22" s="32" t="s">
        <v>395</v>
      </c>
      <c r="F22" s="10" t="str">
        <f>INDEX($B$3:$B$74,D22)&amp;""</f>
        <v>Griffin Pieretti</v>
      </c>
      <c r="G22" s="46"/>
      <c r="H22" s="11"/>
      <c r="I22" s="77">
        <v>12</v>
      </c>
      <c r="J22" s="32" t="s">
        <v>395</v>
      </c>
      <c r="K22" s="10" t="str">
        <f t="shared" si="9"/>
        <v>Tanner Vodraska</v>
      </c>
      <c r="L22" s="46"/>
      <c r="M22" s="12">
        <v>2</v>
      </c>
      <c r="N22" s="65">
        <v>2</v>
      </c>
      <c r="O22" s="32" t="s">
        <v>395</v>
      </c>
      <c r="P22" s="10">
        <f ca="1" t="shared" si="10"/>
      </c>
      <c r="Q22" s="46">
        <v>1</v>
      </c>
      <c r="T22" s="5"/>
      <c r="U22" s="5"/>
      <c r="V22" s="5"/>
      <c r="W22" s="5"/>
      <c r="X22" s="5"/>
      <c r="Y22" s="5"/>
      <c r="Z22" s="5"/>
      <c r="AT22">
        <v>1</v>
      </c>
      <c r="AU22">
        <v>4</v>
      </c>
      <c r="AV22">
        <v>4</v>
      </c>
      <c r="AW22">
        <f>IF(AND(AT22=AT21,AV22=AV21),AW21,COUNTA(AY$2:AY22))</f>
        <v>19</v>
      </c>
      <c r="AX22">
        <v>585</v>
      </c>
      <c r="AY22">
        <f ca="1" t="shared" si="0"/>
      </c>
    </row>
    <row r="23" spans="1:51" ht="15">
      <c r="A23" s="5">
        <v>21</v>
      </c>
      <c r="B23" s="93" t="s">
        <v>525</v>
      </c>
      <c r="C23" s="11"/>
      <c r="D23" s="57">
        <v>16</v>
      </c>
      <c r="E23" s="33" t="s">
        <v>388</v>
      </c>
      <c r="F23" s="94" t="s">
        <v>520</v>
      </c>
      <c r="G23" s="46"/>
      <c r="H23" s="9"/>
      <c r="I23" s="77">
        <v>13</v>
      </c>
      <c r="J23" s="33" t="s">
        <v>388</v>
      </c>
      <c r="K23" s="10" t="str">
        <f t="shared" si="9"/>
        <v>Hayden Thompson</v>
      </c>
      <c r="L23" s="46"/>
      <c r="M23" s="12">
        <v>3</v>
      </c>
      <c r="N23" s="65">
        <v>1</v>
      </c>
      <c r="O23" s="33" t="s">
        <v>388</v>
      </c>
      <c r="P23" s="10">
        <f ca="1" t="shared" si="10"/>
      </c>
      <c r="Q23" s="46">
        <v>4</v>
      </c>
      <c r="T23" s="5"/>
      <c r="U23" s="5"/>
      <c r="V23" s="5"/>
      <c r="W23" s="5"/>
      <c r="X23" s="5"/>
      <c r="Y23" s="5"/>
      <c r="Z23" s="5"/>
      <c r="AT23">
        <v>1</v>
      </c>
      <c r="AU23">
        <v>3</v>
      </c>
      <c r="AV23">
        <v>4</v>
      </c>
      <c r="AW23">
        <f>IF(AND(AT23=AT22,AV23=AV22),AW22,COUNTA(AY$2:AY23))</f>
        <v>19</v>
      </c>
      <c r="AX23">
        <v>585</v>
      </c>
      <c r="AY23">
        <f ca="1" t="shared" si="0"/>
      </c>
    </row>
    <row r="24" spans="1:51" ht="15">
      <c r="A24" s="5">
        <v>22</v>
      </c>
      <c r="B24" s="93" t="s">
        <v>526</v>
      </c>
      <c r="C24" s="11"/>
      <c r="D24" s="57">
        <v>21</v>
      </c>
      <c r="E24" s="34" t="s">
        <v>387</v>
      </c>
      <c r="F24" s="10" t="str">
        <f>INDEX($B$3:$B$74,D24)&amp;""</f>
        <v>Otto Kistler</v>
      </c>
      <c r="G24" s="46"/>
      <c r="H24" s="11"/>
      <c r="I24" s="77">
        <v>24</v>
      </c>
      <c r="J24" s="34" t="s">
        <v>387</v>
      </c>
      <c r="K24" s="10" t="str">
        <f t="shared" si="9"/>
        <v>Garrett Haller</v>
      </c>
      <c r="L24" s="46"/>
      <c r="M24" s="12">
        <v>4</v>
      </c>
      <c r="N24" s="65">
        <v>3</v>
      </c>
      <c r="O24" s="34" t="s">
        <v>387</v>
      </c>
      <c r="P24" s="10">
        <f ca="1" t="shared" si="10"/>
      </c>
      <c r="Q24" s="46">
        <v>3</v>
      </c>
      <c r="T24" s="5"/>
      <c r="U24" s="5"/>
      <c r="V24" s="5"/>
      <c r="W24" s="5"/>
      <c r="X24" s="5"/>
      <c r="Y24" s="5"/>
      <c r="Z24" s="5"/>
      <c r="AT24">
        <v>1</v>
      </c>
      <c r="AU24">
        <v>2</v>
      </c>
      <c r="AV24">
        <v>4</v>
      </c>
      <c r="AW24">
        <f>IF(AND(AT24=AT23,AV24=AV23),AW23,COUNTA(AY$2:AY24))</f>
        <v>19</v>
      </c>
      <c r="AX24">
        <v>585</v>
      </c>
      <c r="AY24">
        <f ca="1" t="shared" si="0"/>
      </c>
    </row>
    <row r="25" spans="1:51" ht="15">
      <c r="A25" s="5">
        <v>23</v>
      </c>
      <c r="B25" s="93" t="s">
        <v>527</v>
      </c>
      <c r="C25" s="11"/>
      <c r="D25" s="57">
        <v>28</v>
      </c>
      <c r="E25" s="35" t="s">
        <v>389</v>
      </c>
      <c r="F25" s="10" t="str">
        <f>INDEX($B$3:$B$74,D25)&amp;""</f>
        <v>Kian Greene</v>
      </c>
      <c r="G25" s="46"/>
      <c r="H25" s="11"/>
      <c r="I25" s="77">
        <v>25</v>
      </c>
      <c r="J25" s="35" t="s">
        <v>389</v>
      </c>
      <c r="K25" s="10" t="str">
        <f t="shared" si="9"/>
        <v>Drake Epstein</v>
      </c>
      <c r="L25" s="46"/>
      <c r="M25" s="12">
        <v>5</v>
      </c>
      <c r="N25" s="65">
        <v>2</v>
      </c>
      <c r="O25" s="35" t="s">
        <v>389</v>
      </c>
      <c r="P25" s="10">
        <f ca="1" t="shared" si="10"/>
      </c>
      <c r="Q25" s="46">
        <v>6</v>
      </c>
      <c r="T25" s="5"/>
      <c r="U25" s="5"/>
      <c r="V25" s="5"/>
      <c r="W25" s="5"/>
      <c r="X25" s="5"/>
      <c r="Y25" s="5"/>
      <c r="Z25" s="5"/>
      <c r="AT25">
        <v>1</v>
      </c>
      <c r="AU25">
        <v>1</v>
      </c>
      <c r="AV25">
        <v>4</v>
      </c>
      <c r="AW25">
        <f>IF(AND(AT25=AT24,AV25=AV24),AW24,COUNTA(AY$2:AY25))</f>
        <v>19</v>
      </c>
      <c r="AX25">
        <v>585</v>
      </c>
      <c r="AY25">
        <f ca="1" t="shared" si="0"/>
      </c>
    </row>
    <row r="26" spans="1:51" ht="15.75" thickBot="1">
      <c r="A26" s="5">
        <v>24</v>
      </c>
      <c r="B26" s="93" t="s">
        <v>528</v>
      </c>
      <c r="C26" s="11"/>
      <c r="D26" s="75">
        <v>33</v>
      </c>
      <c r="E26" s="48" t="s">
        <v>390</v>
      </c>
      <c r="F26" s="49" t="str">
        <f>INDEX($B$3:$B$74,D26)&amp;""</f>
        <v>Hawkins Pappas</v>
      </c>
      <c r="G26" s="50"/>
      <c r="H26" s="11"/>
      <c r="I26" s="78">
        <v>36</v>
      </c>
      <c r="J26" s="48" t="s">
        <v>390</v>
      </c>
      <c r="K26" s="49" t="str">
        <f t="shared" si="9"/>
        <v>Jack Mcgibben</v>
      </c>
      <c r="L26" s="50"/>
      <c r="M26" s="12">
        <v>6</v>
      </c>
      <c r="N26" s="66">
        <v>1</v>
      </c>
      <c r="O26" s="48" t="s">
        <v>390</v>
      </c>
      <c r="P26" s="49">
        <f ca="1" t="shared" si="10"/>
      </c>
      <c r="Q26" s="50">
        <v>5</v>
      </c>
      <c r="Y26" s="5"/>
      <c r="Z26" s="5"/>
      <c r="AT26">
        <v>1</v>
      </c>
      <c r="AU26">
        <v>6</v>
      </c>
      <c r="AV26">
        <v>5</v>
      </c>
      <c r="AW26">
        <f>IF(AND(AT26=AT25,AV26=AV25),AW25,COUNTA(AY$2:AY26))</f>
        <v>25</v>
      </c>
      <c r="AX26">
        <v>540</v>
      </c>
      <c r="AY26">
        <f ca="1" t="shared" si="0"/>
      </c>
    </row>
    <row r="27" spans="1:51" ht="15">
      <c r="A27" s="5">
        <v>25</v>
      </c>
      <c r="B27" s="93" t="s">
        <v>529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AT27">
        <v>1</v>
      </c>
      <c r="AU27">
        <v>5</v>
      </c>
      <c r="AV27">
        <v>5</v>
      </c>
      <c r="AW27">
        <f>IF(AND(AT27=AT26,AV27=AV26),AW26,COUNTA(AY$2:AY27))</f>
        <v>25</v>
      </c>
      <c r="AX27">
        <v>540</v>
      </c>
      <c r="AY27">
        <f ca="1" t="shared" si="0"/>
      </c>
    </row>
    <row r="28" spans="1:51" ht="15">
      <c r="A28" s="5">
        <v>26</v>
      </c>
      <c r="B28" s="93" t="s">
        <v>530</v>
      </c>
      <c r="C28" s="11"/>
      <c r="D28" s="11"/>
      <c r="E28" s="42"/>
      <c r="F28" s="42"/>
      <c r="G28" s="42"/>
      <c r="H28" s="11"/>
      <c r="I28" s="11"/>
      <c r="J28" s="42"/>
      <c r="K28" s="42"/>
      <c r="L28" s="42"/>
      <c r="O28" s="42"/>
      <c r="P28" s="42"/>
      <c r="Q28" s="42"/>
      <c r="AT28">
        <v>1</v>
      </c>
      <c r="AU28">
        <v>4</v>
      </c>
      <c r="AV28">
        <v>5</v>
      </c>
      <c r="AW28">
        <f>IF(AND(AT28=AT27,AV28=AV27),AW27,COUNTA(AY$2:AY28))</f>
        <v>25</v>
      </c>
      <c r="AX28">
        <v>540</v>
      </c>
      <c r="AY28">
        <f ca="1" t="shared" si="0"/>
      </c>
    </row>
    <row r="29" spans="1:51" ht="15">
      <c r="A29" s="5">
        <v>27</v>
      </c>
      <c r="B29" s="93" t="s">
        <v>531</v>
      </c>
      <c r="C29" s="11"/>
      <c r="D29" s="11"/>
      <c r="E29" s="5"/>
      <c r="F29" s="5"/>
      <c r="G29" s="24"/>
      <c r="H29" s="11"/>
      <c r="I29" s="11"/>
      <c r="J29" s="5"/>
      <c r="K29" s="5"/>
      <c r="L29" s="24"/>
      <c r="M29" s="5"/>
      <c r="N29" s="5"/>
      <c r="O29" s="42"/>
      <c r="P29" s="42"/>
      <c r="Q29" s="42"/>
      <c r="R29" s="5"/>
      <c r="S29" s="5"/>
      <c r="T29" s="5"/>
      <c r="U29" s="5"/>
      <c r="V29" s="5"/>
      <c r="W29" s="5"/>
      <c r="X29" s="5"/>
      <c r="Y29" s="5"/>
      <c r="Z29" s="5"/>
      <c r="AA29" s="5"/>
      <c r="AT29">
        <v>1</v>
      </c>
      <c r="AU29">
        <v>3</v>
      </c>
      <c r="AV29">
        <v>5</v>
      </c>
      <c r="AW29">
        <f>IF(AND(AT29=AT28,AV29=AV28),AW28,COUNTA(AY$2:AY29))</f>
        <v>25</v>
      </c>
      <c r="AX29">
        <v>540</v>
      </c>
      <c r="AY29">
        <f ca="1" t="shared" si="0"/>
      </c>
    </row>
    <row r="30" spans="1:51" ht="18.75" thickBot="1">
      <c r="A30" s="5">
        <v>28</v>
      </c>
      <c r="B30" s="93" t="s">
        <v>532</v>
      </c>
      <c r="C30" s="11"/>
      <c r="D30" s="11"/>
      <c r="E30" s="5"/>
      <c r="F30" s="5"/>
      <c r="G30" s="24"/>
      <c r="H30" s="11"/>
      <c r="I30" s="11"/>
      <c r="J30" s="5"/>
      <c r="K30" s="5"/>
      <c r="L30" s="24"/>
      <c r="M30" s="5"/>
      <c r="N30" s="90" t="s">
        <v>337</v>
      </c>
      <c r="O30" s="5"/>
      <c r="P30" s="5"/>
      <c r="Q30" s="24"/>
      <c r="R30" s="5"/>
      <c r="S30" s="5"/>
      <c r="T30" s="5"/>
      <c r="U30" s="5"/>
      <c r="V30" s="5"/>
      <c r="W30" s="5"/>
      <c r="X30" s="5"/>
      <c r="Y30" s="5"/>
      <c r="Z30" s="5"/>
      <c r="AA30" s="5"/>
      <c r="AT30">
        <v>1</v>
      </c>
      <c r="AU30">
        <v>2</v>
      </c>
      <c r="AV30">
        <v>5</v>
      </c>
      <c r="AW30">
        <f>IF(AND(AT30=AT29,AV30=AV29),AW29,COUNTA(AY$2:AY30))</f>
        <v>25</v>
      </c>
      <c r="AX30">
        <v>540</v>
      </c>
      <c r="AY30">
        <f ca="1" t="shared" si="0"/>
      </c>
    </row>
    <row r="31" spans="1:51" ht="15">
      <c r="A31" s="5">
        <v>29</v>
      </c>
      <c r="B31" s="93" t="s">
        <v>533</v>
      </c>
      <c r="E31" s="5"/>
      <c r="F31" s="5"/>
      <c r="G31" s="24"/>
      <c r="J31" s="5"/>
      <c r="K31" s="5"/>
      <c r="L31" s="24"/>
      <c r="M31" s="5"/>
      <c r="N31" s="62" t="s">
        <v>380</v>
      </c>
      <c r="O31" s="54"/>
      <c r="P31" s="63" t="s">
        <v>381</v>
      </c>
      <c r="Q31" s="56" t="s">
        <v>382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T31">
        <v>1</v>
      </c>
      <c r="AU31">
        <v>1</v>
      </c>
      <c r="AV31">
        <v>5</v>
      </c>
      <c r="AW31">
        <f>IF(AND(AT31=AT30,AV31=AV30),AW30,COUNTA(AY$2:AY31))</f>
        <v>25</v>
      </c>
      <c r="AX31">
        <v>540</v>
      </c>
      <c r="AY31">
        <f ca="1" t="shared" si="0"/>
      </c>
    </row>
    <row r="32" spans="1:51" ht="15">
      <c r="A32" s="5">
        <v>30</v>
      </c>
      <c r="B32" s="93" t="s">
        <v>534</v>
      </c>
      <c r="M32" s="5"/>
      <c r="N32" s="57" t="s">
        <v>383</v>
      </c>
      <c r="O32" s="58"/>
      <c r="P32" s="16" t="s">
        <v>384</v>
      </c>
      <c r="Q32" s="60" t="s">
        <v>385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T32">
        <v>1</v>
      </c>
      <c r="AU32">
        <v>6</v>
      </c>
      <c r="AV32">
        <v>6</v>
      </c>
      <c r="AW32">
        <f>IF(AND(AT32=AT31,AV32=AV31),AW31,COUNTA(AY$2:AY32))</f>
        <v>31</v>
      </c>
      <c r="AX32">
        <v>495</v>
      </c>
      <c r="AY32">
        <f ca="1" t="shared" si="0"/>
      </c>
    </row>
    <row r="33" spans="1:51" ht="15">
      <c r="A33" s="5">
        <v>31</v>
      </c>
      <c r="B33" s="93" t="s">
        <v>535</v>
      </c>
      <c r="N33" s="74">
        <v>1</v>
      </c>
      <c r="O33" s="31" t="s">
        <v>386</v>
      </c>
      <c r="P33" s="10">
        <f aca="true" ca="1" t="shared" si="11" ref="P33:P38">_xlfn.IFERROR(INDEX(INDIRECT("Heat"&amp;M33),MATCH(N33,OFFSET(INDIRECT("Heat"&amp;M33),0,1),0)),"")</f>
      </c>
      <c r="Q33" s="46"/>
      <c r="AT33">
        <v>1</v>
      </c>
      <c r="AU33">
        <v>5</v>
      </c>
      <c r="AV33">
        <v>6</v>
      </c>
      <c r="AW33">
        <f>IF(AND(AT33=AT32,AV33=AV32),AW32,COUNTA(AY$2:AY33))</f>
        <v>31</v>
      </c>
      <c r="AX33">
        <v>495</v>
      </c>
      <c r="AY33">
        <f ca="1" t="shared" si="0"/>
      </c>
    </row>
    <row r="34" spans="1:51" ht="15">
      <c r="A34" s="5">
        <v>32</v>
      </c>
      <c r="B34" s="93" t="s">
        <v>536</v>
      </c>
      <c r="N34" s="65">
        <v>3</v>
      </c>
      <c r="O34" s="32" t="s">
        <v>395</v>
      </c>
      <c r="P34" s="10">
        <f ca="1" t="shared" si="11"/>
      </c>
      <c r="Q34" s="46"/>
      <c r="AT34">
        <v>1</v>
      </c>
      <c r="AU34">
        <v>4</v>
      </c>
      <c r="AV34">
        <v>6</v>
      </c>
      <c r="AW34">
        <f>IF(AND(AT34=AT33,AV34=AV33),AW33,COUNTA(AY$2:AY34))</f>
        <v>31</v>
      </c>
      <c r="AX34">
        <v>495</v>
      </c>
      <c r="AY34">
        <f ca="1" t="shared" si="0"/>
      </c>
    </row>
    <row r="35" spans="1:51" ht="15">
      <c r="A35" s="5">
        <v>33</v>
      </c>
      <c r="B35" s="93" t="s">
        <v>537</v>
      </c>
      <c r="N35" s="65">
        <v>2</v>
      </c>
      <c r="O35" s="33" t="s">
        <v>388</v>
      </c>
      <c r="P35" s="10">
        <f ca="1" t="shared" si="11"/>
      </c>
      <c r="Q35" s="46"/>
      <c r="AT35">
        <v>1</v>
      </c>
      <c r="AU35">
        <v>3</v>
      </c>
      <c r="AV35">
        <v>6</v>
      </c>
      <c r="AW35">
        <f>IF(AND(AT35=AT34,AV35=AV34),AW34,COUNTA(AY$2:AY35))</f>
        <v>31</v>
      </c>
      <c r="AX35">
        <v>495</v>
      </c>
      <c r="AY35">
        <f ca="1" t="shared" si="0"/>
      </c>
    </row>
    <row r="36" spans="1:51" ht="15">
      <c r="A36" s="5">
        <v>34</v>
      </c>
      <c r="B36" s="93" t="s">
        <v>538</v>
      </c>
      <c r="N36" s="65">
        <v>1</v>
      </c>
      <c r="O36" s="34" t="s">
        <v>387</v>
      </c>
      <c r="P36" s="10">
        <f ca="1" t="shared" si="11"/>
      </c>
      <c r="Q36" s="46"/>
      <c r="AT36">
        <v>1</v>
      </c>
      <c r="AU36">
        <v>2</v>
      </c>
      <c r="AV36">
        <v>6</v>
      </c>
      <c r="AW36">
        <f>IF(AND(AT36=AT35,AV36=AV35),AW35,COUNTA(AY$2:AY36))</f>
        <v>31</v>
      </c>
      <c r="AX36">
        <v>495</v>
      </c>
      <c r="AY36">
        <f ca="1" t="shared" si="0"/>
      </c>
    </row>
    <row r="37" spans="1:51" ht="15">
      <c r="A37" s="5">
        <v>35</v>
      </c>
      <c r="B37" s="93" t="s">
        <v>539</v>
      </c>
      <c r="N37" s="65">
        <v>3</v>
      </c>
      <c r="O37" s="35" t="s">
        <v>389</v>
      </c>
      <c r="P37" s="10">
        <f ca="1" t="shared" si="11"/>
      </c>
      <c r="Q37" s="46"/>
      <c r="AT37">
        <v>1</v>
      </c>
      <c r="AU37">
        <v>1</v>
      </c>
      <c r="AV37">
        <v>6</v>
      </c>
      <c r="AW37">
        <f>IF(AND(AT37=AT36,AV37=AV36),AW36,COUNTA(AY$2:AY37))</f>
        <v>31</v>
      </c>
      <c r="AX37">
        <v>495</v>
      </c>
      <c r="AY37">
        <f ca="1" t="shared" si="0"/>
      </c>
    </row>
    <row r="38" spans="1:51" ht="15.75" thickBot="1">
      <c r="A38" s="5">
        <v>36</v>
      </c>
      <c r="B38" s="93" t="s">
        <v>540</v>
      </c>
      <c r="N38" s="66"/>
      <c r="O38" s="48" t="s">
        <v>390</v>
      </c>
      <c r="P38" s="49">
        <f ca="1" t="shared" si="11"/>
      </c>
      <c r="Q38" s="50"/>
      <c r="S38" s="5"/>
      <c r="T38" s="5"/>
      <c r="U38" s="5"/>
      <c r="V38" s="5"/>
      <c r="X38" s="5"/>
      <c r="Y38" s="5"/>
      <c r="Z38" s="5"/>
      <c r="AA38" s="5"/>
      <c r="AT38"/>
      <c r="AU38"/>
      <c r="AV38"/>
      <c r="AW38"/>
      <c r="AX38"/>
      <c r="AY38"/>
    </row>
    <row r="39" spans="14:51" ht="15">
      <c r="N39" s="62" t="s">
        <v>380</v>
      </c>
      <c r="O39" s="54"/>
      <c r="P39" s="63" t="s">
        <v>381</v>
      </c>
      <c r="Q39" s="56" t="s">
        <v>382</v>
      </c>
      <c r="S39" s="62" t="s">
        <v>380</v>
      </c>
      <c r="T39" s="54"/>
      <c r="U39" s="64" t="s">
        <v>405</v>
      </c>
      <c r="V39" s="56" t="s">
        <v>382</v>
      </c>
      <c r="X39" s="62" t="s">
        <v>380</v>
      </c>
      <c r="Y39" s="54"/>
      <c r="Z39" s="64" t="s">
        <v>397</v>
      </c>
      <c r="AA39" s="56" t="s">
        <v>382</v>
      </c>
      <c r="AT39"/>
      <c r="AU39"/>
      <c r="AV39"/>
      <c r="AW39"/>
      <c r="AX39"/>
      <c r="AY39"/>
    </row>
    <row r="40" spans="14:51" ht="15">
      <c r="N40" s="57" t="s">
        <v>383</v>
      </c>
      <c r="O40" s="58"/>
      <c r="P40" s="17" t="s">
        <v>384</v>
      </c>
      <c r="Q40" s="60" t="s">
        <v>385</v>
      </c>
      <c r="S40" s="57" t="s">
        <v>383</v>
      </c>
      <c r="T40" s="58"/>
      <c r="U40" s="59" t="s">
        <v>394</v>
      </c>
      <c r="V40" s="60" t="s">
        <v>385</v>
      </c>
      <c r="X40" s="57" t="s">
        <v>383</v>
      </c>
      <c r="Y40" s="58"/>
      <c r="Z40" s="67"/>
      <c r="AA40" s="60" t="s">
        <v>385</v>
      </c>
      <c r="AT40"/>
      <c r="AU40"/>
      <c r="AV40"/>
      <c r="AW40"/>
      <c r="AX40"/>
      <c r="AY40"/>
    </row>
    <row r="41" spans="2:51" ht="15">
      <c r="B41" s="95" t="s">
        <v>541</v>
      </c>
      <c r="M41" s="5"/>
      <c r="N41" s="65">
        <v>2</v>
      </c>
      <c r="O41" s="31" t="s">
        <v>386</v>
      </c>
      <c r="P41" s="10">
        <f aca="true" ca="1" t="shared" si="12" ref="P41:P46">_xlfn.IFERROR(INDEX(INDIRECT("Heat"&amp;M41),MATCH(N41,OFFSET(INDIRECT("Heat"&amp;M41),0,1),0)),"")</f>
      </c>
      <c r="Q41" s="46"/>
      <c r="R41" s="5"/>
      <c r="S41" s="65">
        <v>2</v>
      </c>
      <c r="T41" s="31" t="s">
        <v>386</v>
      </c>
      <c r="U41" s="10">
        <f aca="true" ca="1" t="shared" si="13" ref="U41:U46">_xlfn.IFERROR(INDEX(INDIRECT("Heat"&amp;R41),MATCH(S41,OFFSET(INDIRECT("Heat"&amp;R41),0,1),0)),"")</f>
      </c>
      <c r="V41" s="46"/>
      <c r="W41" s="5"/>
      <c r="X41" s="65">
        <v>1</v>
      </c>
      <c r="Y41" s="31" t="s">
        <v>386</v>
      </c>
      <c r="Z41" s="10">
        <f aca="true" ca="1" t="shared" si="14" ref="Z41:Z46">_xlfn.IFERROR(INDEX(INDIRECT("Heat"&amp;W41),MATCH(X41,OFFSET(INDIRECT("Heat"&amp;W41),0,1),0)),"")</f>
      </c>
      <c r="AA41" s="46">
        <v>3</v>
      </c>
      <c r="AT41"/>
      <c r="AU41"/>
      <c r="AV41"/>
      <c r="AW41"/>
      <c r="AX41"/>
      <c r="AY41"/>
    </row>
    <row r="42" spans="2:51" ht="15">
      <c r="B42" s="6" t="s">
        <v>542</v>
      </c>
      <c r="M42" s="5"/>
      <c r="N42" s="65">
        <v>1</v>
      </c>
      <c r="O42" s="32" t="s">
        <v>395</v>
      </c>
      <c r="P42" s="10">
        <f ca="1" t="shared" si="12"/>
      </c>
      <c r="Q42" s="46"/>
      <c r="R42" s="5"/>
      <c r="S42" s="65">
        <v>3</v>
      </c>
      <c r="T42" s="32" t="s">
        <v>395</v>
      </c>
      <c r="U42" s="10">
        <f ca="1" t="shared" si="13"/>
      </c>
      <c r="V42" s="46"/>
      <c r="W42" s="5"/>
      <c r="X42" s="65">
        <v>1</v>
      </c>
      <c r="Y42" s="32" t="s">
        <v>395</v>
      </c>
      <c r="Z42" s="10">
        <f ca="1" t="shared" si="14"/>
      </c>
      <c r="AA42" s="46">
        <v>2</v>
      </c>
      <c r="AT42"/>
      <c r="AU42"/>
      <c r="AV42"/>
      <c r="AW42"/>
      <c r="AX42"/>
      <c r="AY42"/>
    </row>
    <row r="43" spans="2:51" ht="15">
      <c r="B43" s="96" t="s">
        <v>543</v>
      </c>
      <c r="M43" s="5"/>
      <c r="N43" s="65">
        <v>3</v>
      </c>
      <c r="O43" s="33" t="s">
        <v>388</v>
      </c>
      <c r="P43" s="10">
        <f ca="1" t="shared" si="12"/>
      </c>
      <c r="Q43" s="46"/>
      <c r="R43" s="5"/>
      <c r="S43" s="65">
        <v>2</v>
      </c>
      <c r="T43" s="33" t="s">
        <v>388</v>
      </c>
      <c r="U43" s="10">
        <f ca="1" t="shared" si="13"/>
      </c>
      <c r="V43" s="46"/>
      <c r="W43" s="5"/>
      <c r="X43" s="65">
        <v>1</v>
      </c>
      <c r="Y43" s="33" t="s">
        <v>388</v>
      </c>
      <c r="Z43" s="10">
        <f ca="1" t="shared" si="14"/>
      </c>
      <c r="AA43" s="46">
        <v>4</v>
      </c>
      <c r="AT43"/>
      <c r="AU43"/>
      <c r="AV43"/>
      <c r="AW43"/>
      <c r="AX43"/>
      <c r="AY43"/>
    </row>
    <row r="44" spans="2:51" ht="15">
      <c r="B44" s="6" t="s">
        <v>544</v>
      </c>
      <c r="N44" s="65">
        <v>2</v>
      </c>
      <c r="O44" s="34" t="s">
        <v>387</v>
      </c>
      <c r="P44" s="10">
        <f ca="1" t="shared" si="12"/>
      </c>
      <c r="Q44" s="46"/>
      <c r="S44" s="65">
        <v>3</v>
      </c>
      <c r="T44" s="34" t="s">
        <v>387</v>
      </c>
      <c r="U44" s="10">
        <f ca="1" t="shared" si="13"/>
      </c>
      <c r="V44" s="46"/>
      <c r="X44" s="65">
        <v>1</v>
      </c>
      <c r="Y44" s="34" t="s">
        <v>387</v>
      </c>
      <c r="Z44" s="10">
        <f ca="1" t="shared" si="14"/>
      </c>
      <c r="AA44" s="46">
        <v>1</v>
      </c>
      <c r="AT44"/>
      <c r="AU44"/>
      <c r="AV44"/>
      <c r="AW44"/>
      <c r="AX44"/>
      <c r="AY44"/>
    </row>
    <row r="45" spans="2:51" ht="15">
      <c r="B45" s="6" t="s">
        <v>545</v>
      </c>
      <c r="N45" s="65">
        <v>1</v>
      </c>
      <c r="O45" s="35" t="s">
        <v>389</v>
      </c>
      <c r="P45" s="10">
        <f ca="1" t="shared" si="12"/>
      </c>
      <c r="Q45" s="46"/>
      <c r="S45" s="65">
        <v>2</v>
      </c>
      <c r="T45" s="35" t="s">
        <v>389</v>
      </c>
      <c r="U45" s="10">
        <f ca="1" t="shared" si="13"/>
      </c>
      <c r="V45" s="46"/>
      <c r="X45" s="65">
        <v>2</v>
      </c>
      <c r="Y45" s="35" t="s">
        <v>389</v>
      </c>
      <c r="Z45" s="10">
        <f ca="1" t="shared" si="14"/>
      </c>
      <c r="AA45" s="46">
        <v>5</v>
      </c>
      <c r="AT45"/>
      <c r="AU45"/>
      <c r="AV45"/>
      <c r="AW45"/>
      <c r="AX45"/>
      <c r="AY45"/>
    </row>
    <row r="46" spans="2:51" ht="15.75" thickBot="1">
      <c r="B46" s="6" t="s">
        <v>546</v>
      </c>
      <c r="N46" s="66"/>
      <c r="O46" s="48" t="s">
        <v>390</v>
      </c>
      <c r="P46" s="49">
        <f ca="1" t="shared" si="12"/>
      </c>
      <c r="Q46" s="50"/>
      <c r="S46" s="66">
        <v>3</v>
      </c>
      <c r="T46" s="48" t="s">
        <v>390</v>
      </c>
      <c r="U46" s="49">
        <f ca="1" t="shared" si="13"/>
      </c>
      <c r="V46" s="50"/>
      <c r="X46" s="66">
        <v>3</v>
      </c>
      <c r="Y46" s="48" t="s">
        <v>390</v>
      </c>
      <c r="Z46" s="49">
        <f ca="1" t="shared" si="14"/>
      </c>
      <c r="AA46" s="50">
        <v>6</v>
      </c>
      <c r="AT46"/>
      <c r="AU46"/>
      <c r="AV46"/>
      <c r="AW46"/>
      <c r="AX46"/>
      <c r="AY46"/>
    </row>
    <row r="47" spans="2:51" ht="15">
      <c r="B47" s="6" t="s">
        <v>547</v>
      </c>
      <c r="N47" s="62" t="s">
        <v>380</v>
      </c>
      <c r="O47" s="54"/>
      <c r="P47" s="63" t="s">
        <v>381</v>
      </c>
      <c r="Q47" s="56" t="s">
        <v>382</v>
      </c>
      <c r="S47" s="5"/>
      <c r="T47" s="5"/>
      <c r="U47" s="5"/>
      <c r="V47" s="5"/>
      <c r="X47" s="5"/>
      <c r="Y47" s="5"/>
      <c r="Z47" s="5"/>
      <c r="AA47" s="5"/>
      <c r="AT47"/>
      <c r="AU47"/>
      <c r="AV47"/>
      <c r="AW47"/>
      <c r="AX47"/>
      <c r="AY47"/>
    </row>
    <row r="48" spans="2:51" ht="15">
      <c r="B48" s="6" t="s">
        <v>548</v>
      </c>
      <c r="N48" s="57" t="s">
        <v>383</v>
      </c>
      <c r="O48" s="58"/>
      <c r="P48" s="16" t="s">
        <v>384</v>
      </c>
      <c r="Q48" s="60" t="s">
        <v>385</v>
      </c>
      <c r="AT48"/>
      <c r="AU48"/>
      <c r="AV48"/>
      <c r="AW48"/>
      <c r="AX48"/>
      <c r="AY48"/>
    </row>
    <row r="49" spans="2:51" ht="15">
      <c r="B49" s="6" t="s">
        <v>549</v>
      </c>
      <c r="N49" s="65">
        <v>3</v>
      </c>
      <c r="O49" s="31" t="s">
        <v>386</v>
      </c>
      <c r="P49" s="10">
        <f aca="true" ca="1" t="shared" si="15" ref="P49:P54">_xlfn.IFERROR(INDEX(INDIRECT("Heat"&amp;M49),MATCH(N49,OFFSET(INDIRECT("Heat"&amp;M49),0,1),0)),"")</f>
      </c>
      <c r="Q49" s="46"/>
      <c r="AT49"/>
      <c r="AU49"/>
      <c r="AV49"/>
      <c r="AW49"/>
      <c r="AX49"/>
      <c r="AY49"/>
    </row>
    <row r="50" spans="2:51" ht="15">
      <c r="B50" s="6" t="s">
        <v>550</v>
      </c>
      <c r="N50" s="65">
        <v>2</v>
      </c>
      <c r="O50" s="32" t="s">
        <v>395</v>
      </c>
      <c r="P50" s="10">
        <f ca="1" t="shared" si="15"/>
      </c>
      <c r="Q50" s="46"/>
      <c r="AT50"/>
      <c r="AU50"/>
      <c r="AV50"/>
      <c r="AW50"/>
      <c r="AX50"/>
      <c r="AY50"/>
    </row>
    <row r="51" spans="2:51" ht="15">
      <c r="B51" s="6" t="s">
        <v>551</v>
      </c>
      <c r="N51" s="65">
        <v>1</v>
      </c>
      <c r="O51" s="33" t="s">
        <v>388</v>
      </c>
      <c r="P51" s="10">
        <f ca="1" t="shared" si="15"/>
      </c>
      <c r="Q51" s="46"/>
      <c r="AT51"/>
      <c r="AU51"/>
      <c r="AV51"/>
      <c r="AW51"/>
      <c r="AX51"/>
      <c r="AY51"/>
    </row>
    <row r="52" spans="2:51" ht="15">
      <c r="B52" s="6" t="s">
        <v>412</v>
      </c>
      <c r="N52" s="65">
        <v>3</v>
      </c>
      <c r="O52" s="34" t="s">
        <v>387</v>
      </c>
      <c r="P52" s="10">
        <f ca="1" t="shared" si="15"/>
      </c>
      <c r="Q52" s="46"/>
      <c r="AT52"/>
      <c r="AU52"/>
      <c r="AV52"/>
      <c r="AW52"/>
      <c r="AX52"/>
      <c r="AY52"/>
    </row>
    <row r="53" spans="2:51" ht="15">
      <c r="B53" s="6" t="s">
        <v>482</v>
      </c>
      <c r="N53" s="65">
        <v>2</v>
      </c>
      <c r="O53" s="35" t="s">
        <v>389</v>
      </c>
      <c r="P53" s="10">
        <f ca="1" t="shared" si="15"/>
      </c>
      <c r="Q53" s="46"/>
      <c r="AT53"/>
      <c r="AU53"/>
      <c r="AV53"/>
      <c r="AW53"/>
      <c r="AX53"/>
      <c r="AY53"/>
    </row>
    <row r="54" spans="2:51" ht="15.75" thickBot="1">
      <c r="B54" s="6" t="s">
        <v>483</v>
      </c>
      <c r="N54" s="66"/>
      <c r="O54" s="48" t="s">
        <v>390</v>
      </c>
      <c r="P54" s="49">
        <f ca="1" t="shared" si="15"/>
      </c>
      <c r="Q54" s="50"/>
      <c r="AT54"/>
      <c r="AU54"/>
      <c r="AV54"/>
      <c r="AW54"/>
      <c r="AX54"/>
      <c r="AY54"/>
    </row>
    <row r="55" spans="2:51" ht="15">
      <c r="B55" s="6" t="s">
        <v>484</v>
      </c>
      <c r="AT55"/>
      <c r="AU55"/>
      <c r="AV55"/>
      <c r="AW55"/>
      <c r="AX55"/>
      <c r="AY55"/>
    </row>
  </sheetData>
  <printOptions/>
  <pageMargins left="0.75" right="0.75" top="1" bottom="1" header="0.5" footer="0.5"/>
  <pageSetup fitToHeight="0" fitToWidth="0" orientation="landscape" scale="87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5"/>
  <sheetViews>
    <sheetView workbookViewId="0" topLeftCell="A29">
      <selection activeCell="A1" sqref="A1:L56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customWidth="1"/>
    <col min="47" max="47" width="5.125" style="6" customWidth="1"/>
    <col min="48" max="48" width="8.125" style="6" customWidth="1"/>
    <col min="49" max="49" width="5.625" style="6" customWidth="1"/>
    <col min="50" max="50" width="9.50390625" style="6" customWidth="1"/>
    <col min="51" max="51" width="20.875" style="6" customWidth="1"/>
    <col min="52" max="16384" width="10.875" style="6" customWidth="1"/>
  </cols>
  <sheetData>
    <row r="1" spans="1:51" ht="19.5">
      <c r="A1" s="4" t="s">
        <v>379</v>
      </c>
      <c r="B1" s="4" t="s">
        <v>404</v>
      </c>
      <c r="C1" s="4" t="s">
        <v>391</v>
      </c>
      <c r="D1" s="42" t="s">
        <v>392</v>
      </c>
      <c r="F1" s="39" t="s">
        <v>103</v>
      </c>
      <c r="I1" s="98" t="s">
        <v>441</v>
      </c>
      <c r="K1" s="25"/>
      <c r="N1" s="42"/>
      <c r="P1" s="25"/>
      <c r="Q1" s="5"/>
      <c r="R1" s="5"/>
      <c r="S1" s="5"/>
      <c r="T1" s="5"/>
      <c r="U1" s="25" t="str">
        <f>$F$1</f>
        <v>U10 BOYS</v>
      </c>
      <c r="V1" s="5"/>
      <c r="W1" s="5"/>
      <c r="X1" s="5"/>
      <c r="Y1" s="5"/>
      <c r="Z1" s="25" t="str">
        <f>$F$1</f>
        <v>U10 BOYS</v>
      </c>
      <c r="AT1" s="40" t="s">
        <v>245</v>
      </c>
      <c r="AU1" s="40" t="s">
        <v>383</v>
      </c>
      <c r="AV1" s="40" t="s">
        <v>97</v>
      </c>
      <c r="AW1" s="40" t="s">
        <v>385</v>
      </c>
      <c r="AX1" s="40" t="s">
        <v>98</v>
      </c>
      <c r="AY1" s="1" t="s">
        <v>99</v>
      </c>
    </row>
    <row r="2" spans="4:51" ht="15.75" thickBot="1">
      <c r="D2" s="51"/>
      <c r="F2" s="52" t="s">
        <v>400</v>
      </c>
      <c r="K2" s="15" t="s">
        <v>400</v>
      </c>
      <c r="N2" s="44"/>
      <c r="P2" s="15" t="s">
        <v>401</v>
      </c>
      <c r="U2" s="27"/>
      <c r="AT2">
        <v>4</v>
      </c>
      <c r="AU2">
        <v>11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93" t="s">
        <v>467</v>
      </c>
      <c r="C3" s="11"/>
      <c r="D3" s="62" t="s">
        <v>380</v>
      </c>
      <c r="E3" s="54"/>
      <c r="F3" s="68"/>
      <c r="G3" s="56" t="s">
        <v>382</v>
      </c>
      <c r="H3" s="9"/>
      <c r="I3" s="62" t="s">
        <v>380</v>
      </c>
      <c r="J3" s="54"/>
      <c r="K3" s="76"/>
      <c r="L3" s="56" t="s">
        <v>382</v>
      </c>
      <c r="N3" s="62" t="s">
        <v>380</v>
      </c>
      <c r="O3" s="54"/>
      <c r="P3" s="63" t="s">
        <v>381</v>
      </c>
      <c r="Q3" s="56" t="s">
        <v>382</v>
      </c>
      <c r="U3" s="27"/>
      <c r="AT3">
        <v>4</v>
      </c>
      <c r="AU3">
        <v>11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37">_xlfn.IFERROR(INDEX(INDIRECT("Heat"&amp;AU3),MATCH(AV3,OFFSET(INDIRECT("Heat"&amp;AU3),0,1),0)),"")</f>
      </c>
    </row>
    <row r="4" spans="1:51" ht="15">
      <c r="A4" s="5">
        <v>2</v>
      </c>
      <c r="B4" s="93" t="s">
        <v>468</v>
      </c>
      <c r="C4" s="11"/>
      <c r="D4" s="57" t="s">
        <v>383</v>
      </c>
      <c r="E4" s="58">
        <v>2</v>
      </c>
      <c r="F4" s="59" t="s">
        <v>394</v>
      </c>
      <c r="G4" s="60" t="s">
        <v>385</v>
      </c>
      <c r="H4" s="9"/>
      <c r="I4" s="57" t="s">
        <v>383</v>
      </c>
      <c r="J4" s="58">
        <v>8</v>
      </c>
      <c r="K4" s="59" t="s">
        <v>394</v>
      </c>
      <c r="L4" s="60" t="s">
        <v>385</v>
      </c>
      <c r="N4" s="57" t="s">
        <v>383</v>
      </c>
      <c r="O4" s="58">
        <v>7</v>
      </c>
      <c r="P4" s="16" t="s">
        <v>384</v>
      </c>
      <c r="Q4" s="60" t="s">
        <v>385</v>
      </c>
      <c r="U4" s="27"/>
      <c r="AT4">
        <v>4</v>
      </c>
      <c r="AU4">
        <v>11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93" t="s">
        <v>469</v>
      </c>
      <c r="C5" s="5"/>
      <c r="D5" s="57">
        <v>6</v>
      </c>
      <c r="E5" s="31" t="s">
        <v>386</v>
      </c>
      <c r="F5" s="10" t="str">
        <f aca="true" t="shared" si="1" ref="F5:F10">INDEX($B$3:$B$74,D5)&amp;""</f>
        <v>Jak Ziets</v>
      </c>
      <c r="G5" s="46"/>
      <c r="H5" s="9"/>
      <c r="I5" s="77">
        <v>3</v>
      </c>
      <c r="J5" s="31" t="s">
        <v>386</v>
      </c>
      <c r="K5" s="10" t="str">
        <f aca="true" t="shared" si="2" ref="K5:K10">INDEX($B$3:$B$74,I5)&amp;""</f>
        <v>Jonas Meskis</v>
      </c>
      <c r="L5" s="46"/>
      <c r="M5" s="12">
        <v>1</v>
      </c>
      <c r="N5" s="74">
        <v>1</v>
      </c>
      <c r="O5" s="31" t="s">
        <v>386</v>
      </c>
      <c r="P5" s="10">
        <f aca="true" ca="1" t="shared" si="3" ref="P5:P10">_xlfn.IFERROR(INDEX(INDIRECT("Heat"&amp;M5),MATCH(N5,OFFSET(INDIRECT("Heat"&amp;M5),0,1),0)),"")</f>
      </c>
      <c r="Q5" s="46">
        <v>1</v>
      </c>
      <c r="U5" s="27"/>
      <c r="AT5">
        <v>4</v>
      </c>
      <c r="AU5">
        <v>11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93" t="s">
        <v>470</v>
      </c>
      <c r="C6" s="5"/>
      <c r="D6" s="57">
        <v>7</v>
      </c>
      <c r="E6" s="32" t="s">
        <v>395</v>
      </c>
      <c r="F6" s="10" t="str">
        <f t="shared" si="1"/>
        <v>Aston Smith</v>
      </c>
      <c r="G6" s="46"/>
      <c r="H6" s="9"/>
      <c r="I6" s="77">
        <v>10</v>
      </c>
      <c r="J6" s="32" t="s">
        <v>395</v>
      </c>
      <c r="K6" s="10" t="str">
        <f t="shared" si="2"/>
        <v>Alden Klein</v>
      </c>
      <c r="L6" s="46"/>
      <c r="M6" s="12">
        <v>2</v>
      </c>
      <c r="N6" s="65">
        <v>3</v>
      </c>
      <c r="O6" s="32" t="s">
        <v>395</v>
      </c>
      <c r="P6" s="10">
        <f ca="1" t="shared" si="3"/>
      </c>
      <c r="Q6" s="46">
        <v>6</v>
      </c>
      <c r="U6" s="27"/>
      <c r="AT6">
        <v>4</v>
      </c>
      <c r="AU6">
        <v>11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93" t="s">
        <v>471</v>
      </c>
      <c r="C7" s="5"/>
      <c r="D7" s="57">
        <v>18</v>
      </c>
      <c r="E7" s="33" t="s">
        <v>388</v>
      </c>
      <c r="F7" s="10" t="str">
        <f t="shared" si="1"/>
        <v>Donovan Quirk</v>
      </c>
      <c r="G7" s="46"/>
      <c r="H7" s="11"/>
      <c r="I7" s="77">
        <v>15</v>
      </c>
      <c r="J7" s="33" t="s">
        <v>388</v>
      </c>
      <c r="K7" s="10" t="str">
        <f t="shared" si="2"/>
        <v>Ryan Kainalo</v>
      </c>
      <c r="L7" s="46"/>
      <c r="M7" s="12">
        <v>3</v>
      </c>
      <c r="N7" s="65">
        <v>2</v>
      </c>
      <c r="O7" s="33" t="s">
        <v>388</v>
      </c>
      <c r="P7" s="10">
        <f ca="1" t="shared" si="3"/>
      </c>
      <c r="Q7" s="46">
        <v>3</v>
      </c>
      <c r="U7" s="27"/>
      <c r="AT7">
        <v>4</v>
      </c>
      <c r="AU7">
        <v>11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93" t="s">
        <v>327</v>
      </c>
      <c r="C8" s="5"/>
      <c r="D8" s="57">
        <v>19</v>
      </c>
      <c r="E8" s="34" t="s">
        <v>387</v>
      </c>
      <c r="F8" s="10" t="str">
        <f t="shared" si="1"/>
        <v>Crue Ziskind</v>
      </c>
      <c r="G8" s="46"/>
      <c r="H8" s="9"/>
      <c r="I8" s="77">
        <v>22</v>
      </c>
      <c r="J8" s="34" t="s">
        <v>387</v>
      </c>
      <c r="K8" s="10" t="str">
        <f t="shared" si="2"/>
        <v>Zeke DeMartini</v>
      </c>
      <c r="L8" s="46"/>
      <c r="M8" s="12">
        <v>4</v>
      </c>
      <c r="N8" s="65">
        <v>1</v>
      </c>
      <c r="O8" s="34" t="s">
        <v>387</v>
      </c>
      <c r="P8" s="10">
        <f ca="1" t="shared" si="3"/>
      </c>
      <c r="Q8" s="46">
        <v>4</v>
      </c>
      <c r="AT8">
        <v>3</v>
      </c>
      <c r="AU8">
        <v>10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93" t="s">
        <v>473</v>
      </c>
      <c r="C9" s="11"/>
      <c r="D9" s="57">
        <v>30</v>
      </c>
      <c r="E9" s="35" t="s">
        <v>389</v>
      </c>
      <c r="F9" s="10" t="str">
        <f t="shared" si="1"/>
        <v>Roman Higgins</v>
      </c>
      <c r="G9" s="46"/>
      <c r="H9" s="11"/>
      <c r="I9" s="77">
        <v>27</v>
      </c>
      <c r="J9" s="35" t="s">
        <v>389</v>
      </c>
      <c r="K9" s="10" t="str">
        <f t="shared" si="2"/>
        <v>Titus Edson</v>
      </c>
      <c r="L9" s="46"/>
      <c r="M9" s="12">
        <v>5</v>
      </c>
      <c r="N9" s="65">
        <v>3</v>
      </c>
      <c r="O9" s="35" t="s">
        <v>389</v>
      </c>
      <c r="P9" s="10">
        <f ca="1" t="shared" si="3"/>
      </c>
      <c r="Q9" s="46">
        <v>5</v>
      </c>
      <c r="AT9">
        <v>3</v>
      </c>
      <c r="AU9">
        <v>10</v>
      </c>
      <c r="AV9">
        <v>5</v>
      </c>
      <c r="AW9">
        <f>IF(AND(AT9=AT8,AV9=AV8),AW8,COUNTA(AY$2:AY9))</f>
        <v>8</v>
      </c>
      <c r="AX9">
        <v>792</v>
      </c>
      <c r="AY9">
        <f ca="1" t="shared" si="0"/>
      </c>
    </row>
    <row r="10" spans="1:51" ht="15.75" thickBot="1">
      <c r="A10" s="5">
        <v>8</v>
      </c>
      <c r="B10" s="93" t="s">
        <v>474</v>
      </c>
      <c r="C10" s="11"/>
      <c r="D10" s="75">
        <v>31</v>
      </c>
      <c r="E10" s="48" t="s">
        <v>390</v>
      </c>
      <c r="F10" s="49" t="str">
        <f t="shared" si="1"/>
        <v>Nicholas Carroll</v>
      </c>
      <c r="G10" s="50"/>
      <c r="H10" s="9"/>
      <c r="I10" s="78">
        <v>34</v>
      </c>
      <c r="J10" s="48" t="s">
        <v>390</v>
      </c>
      <c r="K10" s="49" t="str">
        <f t="shared" si="2"/>
        <v>Keoni Young</v>
      </c>
      <c r="L10" s="50"/>
      <c r="M10" s="12">
        <v>6</v>
      </c>
      <c r="N10" s="66">
        <v>2</v>
      </c>
      <c r="O10" s="48" t="s">
        <v>390</v>
      </c>
      <c r="P10" s="49">
        <f ca="1" t="shared" si="3"/>
      </c>
      <c r="Q10" s="50">
        <v>2</v>
      </c>
      <c r="AT10">
        <v>3</v>
      </c>
      <c r="AU10">
        <v>10</v>
      </c>
      <c r="AV10">
        <v>6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93" t="s">
        <v>475</v>
      </c>
      <c r="C11" s="26"/>
      <c r="D11" s="62" t="s">
        <v>380</v>
      </c>
      <c r="E11" s="54"/>
      <c r="F11" s="68"/>
      <c r="G11" s="56" t="s">
        <v>382</v>
      </c>
      <c r="H11" s="9"/>
      <c r="I11" s="62" t="s">
        <v>380</v>
      </c>
      <c r="J11" s="54"/>
      <c r="K11" s="68"/>
      <c r="L11" s="56" t="s">
        <v>382</v>
      </c>
      <c r="N11" s="62" t="s">
        <v>380</v>
      </c>
      <c r="O11" s="54"/>
      <c r="P11" s="63" t="s">
        <v>381</v>
      </c>
      <c r="Q11" s="56" t="s">
        <v>382</v>
      </c>
      <c r="S11" s="62" t="s">
        <v>380</v>
      </c>
      <c r="T11" s="54"/>
      <c r="U11" s="64" t="s">
        <v>405</v>
      </c>
      <c r="V11" s="79" t="s">
        <v>382</v>
      </c>
      <c r="X11" s="62" t="s">
        <v>380</v>
      </c>
      <c r="Y11" s="54"/>
      <c r="Z11" s="64" t="s">
        <v>397</v>
      </c>
      <c r="AA11" s="79" t="s">
        <v>382</v>
      </c>
      <c r="AT11">
        <v>2</v>
      </c>
      <c r="AU11">
        <v>9</v>
      </c>
      <c r="AV11">
        <v>4</v>
      </c>
      <c r="AW11">
        <f>IF(AND(AT11=AT10,AV11=AV10),AW10,COUNTA(AY$2:AY11))</f>
        <v>10</v>
      </c>
      <c r="AX11">
        <v>732</v>
      </c>
      <c r="AY11">
        <f ca="1" t="shared" si="0"/>
      </c>
    </row>
    <row r="12" spans="1:51" ht="15">
      <c r="A12" s="5">
        <v>10</v>
      </c>
      <c r="B12" s="93" t="s">
        <v>476</v>
      </c>
      <c r="C12" s="26"/>
      <c r="D12" s="57" t="s">
        <v>383</v>
      </c>
      <c r="E12" s="58">
        <v>4</v>
      </c>
      <c r="F12" s="59" t="s">
        <v>394</v>
      </c>
      <c r="G12" s="60" t="s">
        <v>385</v>
      </c>
      <c r="H12" s="9"/>
      <c r="I12" s="57" t="s">
        <v>383</v>
      </c>
      <c r="J12" s="58">
        <v>10</v>
      </c>
      <c r="K12" s="59" t="s">
        <v>394</v>
      </c>
      <c r="L12" s="60" t="s">
        <v>385</v>
      </c>
      <c r="N12" s="57" t="s">
        <v>383</v>
      </c>
      <c r="O12" s="58">
        <v>8</v>
      </c>
      <c r="P12" s="17" t="s">
        <v>384</v>
      </c>
      <c r="Q12" s="60" t="s">
        <v>385</v>
      </c>
      <c r="S12" s="57" t="s">
        <v>383</v>
      </c>
      <c r="T12" s="58">
        <v>10</v>
      </c>
      <c r="U12" s="59" t="s">
        <v>394</v>
      </c>
      <c r="V12" s="60" t="s">
        <v>385</v>
      </c>
      <c r="X12" s="57" t="s">
        <v>383</v>
      </c>
      <c r="Y12" s="58">
        <v>11</v>
      </c>
      <c r="Z12" s="28"/>
      <c r="AA12" s="60" t="s">
        <v>385</v>
      </c>
      <c r="AT12">
        <v>2</v>
      </c>
      <c r="AU12">
        <v>8</v>
      </c>
      <c r="AV12">
        <v>4</v>
      </c>
      <c r="AW12">
        <f>IF(AND(AT12=AT11,AV12=AV11),AW11,COUNTA(AY$2:AY12))</f>
        <v>10</v>
      </c>
      <c r="AX12">
        <v>732</v>
      </c>
      <c r="AY12">
        <f ca="1" t="shared" si="0"/>
      </c>
    </row>
    <row r="13" spans="1:51" ht="15">
      <c r="A13" s="5">
        <v>11</v>
      </c>
      <c r="B13" s="93" t="s">
        <v>477</v>
      </c>
      <c r="C13" s="11"/>
      <c r="D13" s="57">
        <v>5</v>
      </c>
      <c r="E13" s="31" t="s">
        <v>386</v>
      </c>
      <c r="F13" s="10" t="str">
        <f aca="true" t="shared" si="4" ref="F13:F18">INDEX($B$3:$B$74,D13)&amp;""</f>
        <v>Graham Chapman</v>
      </c>
      <c r="G13" s="46"/>
      <c r="H13" s="9"/>
      <c r="I13" s="77">
        <v>2</v>
      </c>
      <c r="J13" s="31" t="s">
        <v>386</v>
      </c>
      <c r="K13" s="10" t="str">
        <f aca="true" t="shared" si="5" ref="K13:K18">INDEX($B$3:$B$74,I13)&amp;""</f>
        <v>Koa Modisette</v>
      </c>
      <c r="L13" s="46"/>
      <c r="M13" s="12">
        <v>1</v>
      </c>
      <c r="N13" s="65">
        <v>2</v>
      </c>
      <c r="O13" s="31" t="s">
        <v>386</v>
      </c>
      <c r="P13" s="10">
        <f aca="true" ca="1" t="shared" si="6" ref="P13:P18">_xlfn.IFERROR(INDEX(INDIRECT("Heat"&amp;M13),MATCH(N13,OFFSET(INDIRECT("Heat"&amp;M13),0,1),0)),"")</f>
      </c>
      <c r="Q13" s="46">
        <v>4</v>
      </c>
      <c r="R13" s="12">
        <v>7</v>
      </c>
      <c r="S13" s="80">
        <v>2</v>
      </c>
      <c r="T13" s="31" t="s">
        <v>386</v>
      </c>
      <c r="U13" s="30">
        <f aca="true" ca="1" t="shared" si="7" ref="U13:U18">_xlfn.IFERROR(INDEX(INDIRECT("Heat"&amp;R13),MATCH(S13,OFFSET(INDIRECT("Heat"&amp;R13),0,1),0)),"")</f>
      </c>
      <c r="V13" s="46">
        <v>4</v>
      </c>
      <c r="W13" s="12">
        <v>7</v>
      </c>
      <c r="X13" s="80">
        <v>1</v>
      </c>
      <c r="Y13" s="31" t="s">
        <v>386</v>
      </c>
      <c r="Z13" s="30">
        <f aca="true" ca="1" t="shared" si="8" ref="Z13:Z18">_xlfn.IFERROR(INDEX(INDIRECT("Heat"&amp;W13),MATCH(X13,OFFSET(INDIRECT("Heat"&amp;W13),0,1),0)),"")</f>
      </c>
      <c r="AA13" s="46">
        <v>5</v>
      </c>
      <c r="AT13">
        <v>2</v>
      </c>
      <c r="AU13">
        <v>7</v>
      </c>
      <c r="AV13">
        <v>4</v>
      </c>
      <c r="AW13">
        <f>IF(AND(AT13=AT12,AV13=AV12),AW12,COUNTA(AY$2:AY13))</f>
        <v>10</v>
      </c>
      <c r="AX13">
        <v>732</v>
      </c>
      <c r="AY13">
        <f ca="1" t="shared" si="0"/>
      </c>
    </row>
    <row r="14" spans="1:51" ht="15">
      <c r="A14" s="5">
        <v>12</v>
      </c>
      <c r="B14" s="93" t="s">
        <v>478</v>
      </c>
      <c r="C14" s="11"/>
      <c r="D14" s="57">
        <v>8</v>
      </c>
      <c r="E14" s="32" t="s">
        <v>395</v>
      </c>
      <c r="F14" s="10" t="str">
        <f t="shared" si="4"/>
        <v>Seth Bancroft</v>
      </c>
      <c r="G14" s="46"/>
      <c r="H14" s="11"/>
      <c r="I14" s="77">
        <v>11</v>
      </c>
      <c r="J14" s="32" t="s">
        <v>395</v>
      </c>
      <c r="K14" s="10" t="str">
        <f t="shared" si="5"/>
        <v>Duncan Hunt</v>
      </c>
      <c r="L14" s="46"/>
      <c r="M14" s="12">
        <v>2</v>
      </c>
      <c r="N14" s="65">
        <v>1</v>
      </c>
      <c r="O14" s="32" t="s">
        <v>395</v>
      </c>
      <c r="P14" s="10">
        <f ca="1" t="shared" si="6"/>
      </c>
      <c r="Q14" s="46">
        <v>1</v>
      </c>
      <c r="R14" s="12">
        <v>7</v>
      </c>
      <c r="S14" s="80">
        <v>3</v>
      </c>
      <c r="T14" s="32" t="s">
        <v>395</v>
      </c>
      <c r="U14" s="30">
        <f ca="1" t="shared" si="7"/>
      </c>
      <c r="V14" s="46">
        <v>1</v>
      </c>
      <c r="W14" s="12">
        <v>8</v>
      </c>
      <c r="X14" s="80">
        <v>1</v>
      </c>
      <c r="Y14" s="32" t="s">
        <v>395</v>
      </c>
      <c r="Z14" s="30">
        <f ca="1" t="shared" si="8"/>
      </c>
      <c r="AA14" s="46">
        <v>3</v>
      </c>
      <c r="AT14">
        <v>2</v>
      </c>
      <c r="AU14">
        <v>9</v>
      </c>
      <c r="AV14">
        <v>5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">
      <c r="A15" s="5">
        <v>13</v>
      </c>
      <c r="B15" s="93" t="s">
        <v>479</v>
      </c>
      <c r="C15" s="11"/>
      <c r="D15" s="57">
        <v>17</v>
      </c>
      <c r="E15" s="33" t="s">
        <v>388</v>
      </c>
      <c r="F15" s="10" t="str">
        <f t="shared" si="4"/>
        <v>Alex Guild</v>
      </c>
      <c r="G15" s="46"/>
      <c r="H15" s="11"/>
      <c r="I15" s="77">
        <v>14</v>
      </c>
      <c r="J15" s="33" t="s">
        <v>388</v>
      </c>
      <c r="K15" s="10" t="str">
        <f t="shared" si="5"/>
        <v>Logan Curry</v>
      </c>
      <c r="L15" s="46"/>
      <c r="M15" s="12">
        <v>3</v>
      </c>
      <c r="N15" s="65">
        <v>3</v>
      </c>
      <c r="O15" s="33" t="s">
        <v>388</v>
      </c>
      <c r="P15" s="10">
        <f ca="1" t="shared" si="6"/>
      </c>
      <c r="Q15" s="46">
        <v>2</v>
      </c>
      <c r="R15" s="12">
        <v>8</v>
      </c>
      <c r="S15" s="80">
        <v>2</v>
      </c>
      <c r="T15" s="33" t="s">
        <v>388</v>
      </c>
      <c r="U15" s="30">
        <f ca="1" t="shared" si="7"/>
      </c>
      <c r="V15" s="46">
        <v>2</v>
      </c>
      <c r="W15" s="12">
        <v>9</v>
      </c>
      <c r="X15" s="80">
        <v>1</v>
      </c>
      <c r="Y15" s="33" t="s">
        <v>388</v>
      </c>
      <c r="Z15" s="30">
        <f ca="1" t="shared" si="8"/>
      </c>
      <c r="AA15" s="46">
        <v>2</v>
      </c>
      <c r="AT15">
        <v>2</v>
      </c>
      <c r="AU15">
        <v>8</v>
      </c>
      <c r="AV15">
        <v>5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93" t="s">
        <v>480</v>
      </c>
      <c r="C16" s="11"/>
      <c r="D16" s="57">
        <v>20</v>
      </c>
      <c r="E16" s="34" t="s">
        <v>387</v>
      </c>
      <c r="F16" s="10" t="str">
        <f t="shared" si="4"/>
        <v>Sammie Congdon</v>
      </c>
      <c r="G16" s="46"/>
      <c r="H16" s="11"/>
      <c r="I16" s="77">
        <v>23</v>
      </c>
      <c r="J16" s="34" t="s">
        <v>387</v>
      </c>
      <c r="K16" s="10" t="str">
        <f t="shared" si="5"/>
        <v>Cass Ebbin</v>
      </c>
      <c r="L16" s="46"/>
      <c r="M16" s="12">
        <v>4</v>
      </c>
      <c r="N16" s="65">
        <v>2</v>
      </c>
      <c r="O16" s="34" t="s">
        <v>387</v>
      </c>
      <c r="P16" s="10">
        <f ca="1" t="shared" si="6"/>
      </c>
      <c r="Q16" s="46">
        <v>3</v>
      </c>
      <c r="R16" s="12">
        <v>8</v>
      </c>
      <c r="S16" s="80">
        <v>3</v>
      </c>
      <c r="T16" s="34" t="s">
        <v>387</v>
      </c>
      <c r="U16" s="30">
        <f ca="1" t="shared" si="7"/>
      </c>
      <c r="V16" s="46">
        <v>3</v>
      </c>
      <c r="W16" s="12">
        <v>10</v>
      </c>
      <c r="X16" s="80">
        <v>1</v>
      </c>
      <c r="Y16" s="34" t="s">
        <v>387</v>
      </c>
      <c r="Z16" s="30">
        <f ca="1" t="shared" si="8"/>
      </c>
      <c r="AA16" s="46">
        <v>4</v>
      </c>
      <c r="AT16">
        <v>2</v>
      </c>
      <c r="AU16">
        <v>7</v>
      </c>
      <c r="AV16">
        <v>5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93" t="s">
        <v>481</v>
      </c>
      <c r="C17" s="11"/>
      <c r="D17" s="57">
        <v>29</v>
      </c>
      <c r="E17" s="35" t="s">
        <v>389</v>
      </c>
      <c r="F17" s="10" t="str">
        <f t="shared" si="4"/>
        <v>Ella Miller</v>
      </c>
      <c r="G17" s="46"/>
      <c r="H17" s="9"/>
      <c r="I17" s="77">
        <v>26</v>
      </c>
      <c r="J17" s="35" t="s">
        <v>389</v>
      </c>
      <c r="K17" s="10" t="str">
        <f t="shared" si="5"/>
        <v>Dylan Heyman</v>
      </c>
      <c r="L17" s="46"/>
      <c r="M17" s="12">
        <v>5</v>
      </c>
      <c r="N17" s="65">
        <v>1</v>
      </c>
      <c r="O17" s="35" t="s">
        <v>389</v>
      </c>
      <c r="P17" s="10">
        <f ca="1" t="shared" si="6"/>
      </c>
      <c r="Q17" s="46">
        <v>6</v>
      </c>
      <c r="R17" s="12">
        <v>9</v>
      </c>
      <c r="S17" s="80">
        <v>2</v>
      </c>
      <c r="T17" s="35" t="s">
        <v>389</v>
      </c>
      <c r="U17" s="30">
        <f ca="1" t="shared" si="7"/>
      </c>
      <c r="V17" s="46">
        <v>6</v>
      </c>
      <c r="W17" s="12">
        <v>10</v>
      </c>
      <c r="X17" s="80">
        <v>2</v>
      </c>
      <c r="Y17" s="35" t="s">
        <v>389</v>
      </c>
      <c r="Z17" s="30">
        <f ca="1" t="shared" si="8"/>
      </c>
      <c r="AA17" s="46">
        <v>6</v>
      </c>
      <c r="AT17">
        <v>2</v>
      </c>
      <c r="AU17">
        <v>9</v>
      </c>
      <c r="AV17">
        <v>6</v>
      </c>
      <c r="AW17">
        <f>IF(AND(AT17=AT16,AV17=AV16),AW16,COUNTA(AY$2:AY17))</f>
        <v>16</v>
      </c>
      <c r="AX17">
        <v>620</v>
      </c>
      <c r="AY17">
        <f ca="1" t="shared" si="0"/>
      </c>
    </row>
    <row r="18" spans="1:51" ht="15.75" thickBot="1">
      <c r="A18" s="5">
        <v>16</v>
      </c>
      <c r="B18" s="93" t="s">
        <v>322</v>
      </c>
      <c r="C18" s="11"/>
      <c r="D18" s="75">
        <v>32</v>
      </c>
      <c r="E18" s="48" t="s">
        <v>390</v>
      </c>
      <c r="F18" s="49" t="str">
        <f t="shared" si="4"/>
        <v>Brooklyn Gittasarn</v>
      </c>
      <c r="G18" s="50"/>
      <c r="H18" s="9"/>
      <c r="I18" s="78">
        <v>35</v>
      </c>
      <c r="J18" s="48" t="s">
        <v>390</v>
      </c>
      <c r="K18" s="49" t="str">
        <f t="shared" si="5"/>
        <v>Dylan Goldberg</v>
      </c>
      <c r="L18" s="50"/>
      <c r="M18" s="12">
        <v>6</v>
      </c>
      <c r="N18" s="66">
        <v>3</v>
      </c>
      <c r="O18" s="48" t="s">
        <v>390</v>
      </c>
      <c r="P18" s="49">
        <f ca="1" t="shared" si="6"/>
      </c>
      <c r="Q18" s="50">
        <v>5</v>
      </c>
      <c r="R18" s="12">
        <v>9</v>
      </c>
      <c r="S18" s="81">
        <v>3</v>
      </c>
      <c r="T18" s="48" t="s">
        <v>390</v>
      </c>
      <c r="U18" s="82">
        <f ca="1" t="shared" si="7"/>
      </c>
      <c r="V18" s="50">
        <v>5</v>
      </c>
      <c r="W18" s="12">
        <v>10</v>
      </c>
      <c r="X18" s="81">
        <v>3</v>
      </c>
      <c r="Y18" s="48" t="s">
        <v>390</v>
      </c>
      <c r="Z18" s="82">
        <f ca="1" t="shared" si="8"/>
      </c>
      <c r="AA18" s="50">
        <v>1</v>
      </c>
      <c r="AT18">
        <v>2</v>
      </c>
      <c r="AU18">
        <v>8</v>
      </c>
      <c r="AV18">
        <v>6</v>
      </c>
      <c r="AW18">
        <f>IF(AND(AT18=AT17,AV18=AV17),AW17,COUNTA(AY$2:AY18))</f>
        <v>16</v>
      </c>
      <c r="AX18">
        <v>620</v>
      </c>
      <c r="AY18">
        <f ca="1" t="shared" si="0"/>
      </c>
    </row>
    <row r="19" spans="1:51" ht="15">
      <c r="A19" s="5">
        <v>17</v>
      </c>
      <c r="B19" s="93" t="s">
        <v>323</v>
      </c>
      <c r="C19" s="11"/>
      <c r="D19" s="62" t="s">
        <v>380</v>
      </c>
      <c r="E19" s="54"/>
      <c r="F19" s="68"/>
      <c r="G19" s="56" t="s">
        <v>382</v>
      </c>
      <c r="H19" s="11"/>
      <c r="I19" s="62" t="s">
        <v>380</v>
      </c>
      <c r="J19" s="54"/>
      <c r="K19" s="68"/>
      <c r="L19" s="56" t="s">
        <v>382</v>
      </c>
      <c r="N19" s="62" t="s">
        <v>380</v>
      </c>
      <c r="O19" s="54"/>
      <c r="P19" s="63" t="s">
        <v>381</v>
      </c>
      <c r="Q19" s="56" t="s">
        <v>382</v>
      </c>
      <c r="AT19">
        <v>2</v>
      </c>
      <c r="AU19">
        <v>7</v>
      </c>
      <c r="AV19">
        <v>6</v>
      </c>
      <c r="AW19">
        <f>IF(AND(AT19=AT18,AV19=AV18),AW18,COUNTA(AY$2:AY19))</f>
        <v>16</v>
      </c>
      <c r="AX19">
        <v>620</v>
      </c>
      <c r="AY19">
        <f ca="1" t="shared" si="0"/>
      </c>
    </row>
    <row r="20" spans="1:51" ht="15">
      <c r="A20" s="5">
        <v>18</v>
      </c>
      <c r="B20" s="93" t="s">
        <v>324</v>
      </c>
      <c r="C20" s="11"/>
      <c r="D20" s="57" t="s">
        <v>383</v>
      </c>
      <c r="E20" s="58">
        <v>6</v>
      </c>
      <c r="F20" s="59" t="s">
        <v>394</v>
      </c>
      <c r="G20" s="60" t="s">
        <v>385</v>
      </c>
      <c r="H20" s="9"/>
      <c r="I20" s="57" t="s">
        <v>383</v>
      </c>
      <c r="J20" s="58">
        <v>12</v>
      </c>
      <c r="K20" s="59" t="s">
        <v>394</v>
      </c>
      <c r="L20" s="60" t="s">
        <v>385</v>
      </c>
      <c r="N20" s="57" t="s">
        <v>383</v>
      </c>
      <c r="O20" s="58">
        <v>9</v>
      </c>
      <c r="P20" s="16" t="s">
        <v>384</v>
      </c>
      <c r="Q20" s="60" t="s">
        <v>385</v>
      </c>
      <c r="T20" s="42"/>
      <c r="U20" s="42"/>
      <c r="V20" s="42"/>
      <c r="W20" s="5"/>
      <c r="X20" s="5"/>
      <c r="Y20" s="42"/>
      <c r="Z20" s="42"/>
      <c r="AA20" s="42"/>
      <c r="AT20">
        <v>1</v>
      </c>
      <c r="AU20">
        <v>6</v>
      </c>
      <c r="AV20">
        <v>4</v>
      </c>
      <c r="AW20">
        <f>IF(AND(AT20=AT19,AV20=AV19),AW19,COUNTA(AY$2:AY20))</f>
        <v>19</v>
      </c>
      <c r="AX20">
        <v>585</v>
      </c>
      <c r="AY20">
        <f ca="1" t="shared" si="0"/>
      </c>
    </row>
    <row r="21" spans="1:51" ht="15">
      <c r="A21" s="5">
        <v>19</v>
      </c>
      <c r="B21" s="93" t="s">
        <v>325</v>
      </c>
      <c r="C21" s="11"/>
      <c r="D21" s="57">
        <v>4</v>
      </c>
      <c r="E21" s="31" t="s">
        <v>386</v>
      </c>
      <c r="F21" s="10" t="str">
        <f aca="true" t="shared" si="9" ref="F21:F26">INDEX($B$3:$B$74,D21)&amp;""</f>
        <v>Jackson Meskis</v>
      </c>
      <c r="G21" s="46"/>
      <c r="H21" s="9"/>
      <c r="I21" s="77">
        <v>1</v>
      </c>
      <c r="J21" s="31" t="s">
        <v>386</v>
      </c>
      <c r="K21" s="10" t="str">
        <f aca="true" t="shared" si="10" ref="K21:K26">INDEX($B$3:$B$74,I21)&amp;""</f>
        <v>Jack McGibben</v>
      </c>
      <c r="L21" s="46"/>
      <c r="M21" s="12">
        <v>1</v>
      </c>
      <c r="N21" s="65">
        <v>3</v>
      </c>
      <c r="O21" s="31" t="s">
        <v>386</v>
      </c>
      <c r="P21" s="10">
        <f aca="true" ca="1" t="shared" si="11" ref="P21:P26">_xlfn.IFERROR(INDEX(INDIRECT("Heat"&amp;M21),MATCH(N21,OFFSET(INDIRECT("Heat"&amp;M21),0,1),0)),"")</f>
      </c>
      <c r="Q21" s="46">
        <v>2</v>
      </c>
      <c r="T21" s="5"/>
      <c r="U21" s="5"/>
      <c r="V21" s="5"/>
      <c r="W21" s="5"/>
      <c r="X21" s="5"/>
      <c r="Y21" s="5"/>
      <c r="Z21" s="5"/>
      <c r="AT21">
        <v>1</v>
      </c>
      <c r="AU21">
        <v>5</v>
      </c>
      <c r="AV21">
        <v>4</v>
      </c>
      <c r="AW21">
        <f>IF(AND(AT21=AT20,AV21=AV20),AW20,COUNTA(AY$2:AY21))</f>
        <v>19</v>
      </c>
      <c r="AX21">
        <v>585</v>
      </c>
      <c r="AY21">
        <f ca="1" t="shared" si="0"/>
      </c>
    </row>
    <row r="22" spans="1:51" ht="15">
      <c r="A22" s="5">
        <v>20</v>
      </c>
      <c r="B22" s="93" t="s">
        <v>326</v>
      </c>
      <c r="C22" s="11"/>
      <c r="D22" s="57">
        <v>9</v>
      </c>
      <c r="E22" s="32" t="s">
        <v>395</v>
      </c>
      <c r="F22" s="10" t="str">
        <f t="shared" si="9"/>
        <v>River Huhn</v>
      </c>
      <c r="G22" s="46"/>
      <c r="H22" s="11"/>
      <c r="I22" s="77">
        <v>12</v>
      </c>
      <c r="J22" s="32" t="s">
        <v>395</v>
      </c>
      <c r="K22" s="10" t="str">
        <f t="shared" si="10"/>
        <v>Benji Lange</v>
      </c>
      <c r="L22" s="46"/>
      <c r="M22" s="12">
        <v>2</v>
      </c>
      <c r="N22" s="65">
        <v>2</v>
      </c>
      <c r="O22" s="32" t="s">
        <v>395</v>
      </c>
      <c r="P22" s="10">
        <f ca="1" t="shared" si="11"/>
      </c>
      <c r="Q22" s="46">
        <v>1</v>
      </c>
      <c r="T22" s="5"/>
      <c r="U22" s="5"/>
      <c r="V22" s="5"/>
      <c r="W22" s="5"/>
      <c r="X22" s="5"/>
      <c r="Y22" s="5"/>
      <c r="Z22" s="5"/>
      <c r="AT22">
        <v>1</v>
      </c>
      <c r="AU22">
        <v>4</v>
      </c>
      <c r="AV22">
        <v>4</v>
      </c>
      <c r="AW22">
        <f>IF(AND(AT22=AT21,AV22=AV21),AW21,COUNTA(AY$2:AY22))</f>
        <v>19</v>
      </c>
      <c r="AX22">
        <v>585</v>
      </c>
      <c r="AY22">
        <f ca="1" t="shared" si="0"/>
      </c>
    </row>
    <row r="23" spans="1:51" ht="15">
      <c r="A23" s="5">
        <v>21</v>
      </c>
      <c r="B23" s="29" t="s">
        <v>472</v>
      </c>
      <c r="C23" s="11"/>
      <c r="D23" s="57">
        <v>16</v>
      </c>
      <c r="E23" s="33" t="s">
        <v>388</v>
      </c>
      <c r="F23" s="10" t="str">
        <f t="shared" si="9"/>
        <v>Duke Sharp</v>
      </c>
      <c r="G23" s="46"/>
      <c r="H23" s="9"/>
      <c r="I23" s="77">
        <v>13</v>
      </c>
      <c r="J23" s="33" t="s">
        <v>388</v>
      </c>
      <c r="K23" s="10" t="str">
        <f t="shared" si="10"/>
        <v>Indie Hoffman</v>
      </c>
      <c r="L23" s="46"/>
      <c r="M23" s="12">
        <v>3</v>
      </c>
      <c r="N23" s="65">
        <v>1</v>
      </c>
      <c r="O23" s="33" t="s">
        <v>388</v>
      </c>
      <c r="P23" s="10">
        <f ca="1" t="shared" si="11"/>
      </c>
      <c r="Q23" s="46">
        <v>4</v>
      </c>
      <c r="T23" s="5"/>
      <c r="U23" s="5"/>
      <c r="V23" s="5"/>
      <c r="W23" s="5"/>
      <c r="X23" s="5"/>
      <c r="Y23" s="5"/>
      <c r="Z23" s="5"/>
      <c r="AT23">
        <v>1</v>
      </c>
      <c r="AU23">
        <v>3</v>
      </c>
      <c r="AV23">
        <v>4</v>
      </c>
      <c r="AW23">
        <f>IF(AND(AT23=AT22,AV23=AV22),AW22,COUNTA(AY$2:AY23))</f>
        <v>19</v>
      </c>
      <c r="AX23">
        <v>585</v>
      </c>
      <c r="AY23">
        <f ca="1" t="shared" si="0"/>
      </c>
    </row>
    <row r="24" spans="1:51" ht="15">
      <c r="A24" s="5">
        <v>22</v>
      </c>
      <c r="B24" s="93" t="s">
        <v>328</v>
      </c>
      <c r="C24" s="11"/>
      <c r="D24" s="57">
        <v>21</v>
      </c>
      <c r="E24" s="34" t="s">
        <v>387</v>
      </c>
      <c r="F24" s="10" t="str">
        <f t="shared" si="9"/>
        <v>Riley Kelly</v>
      </c>
      <c r="G24" s="46"/>
      <c r="H24" s="11"/>
      <c r="I24" s="77">
        <v>24</v>
      </c>
      <c r="J24" s="34" t="s">
        <v>387</v>
      </c>
      <c r="K24" s="10" t="str">
        <f t="shared" si="10"/>
        <v>Mason Arndt</v>
      </c>
      <c r="L24" s="46"/>
      <c r="M24" s="12">
        <v>4</v>
      </c>
      <c r="N24" s="65">
        <v>3</v>
      </c>
      <c r="O24" s="34" t="s">
        <v>387</v>
      </c>
      <c r="P24" s="10">
        <f ca="1" t="shared" si="11"/>
      </c>
      <c r="Q24" s="46">
        <v>3</v>
      </c>
      <c r="T24" s="5"/>
      <c r="U24" s="5"/>
      <c r="V24" s="5"/>
      <c r="W24" s="5"/>
      <c r="X24" s="5"/>
      <c r="Y24" s="5"/>
      <c r="Z24" s="5"/>
      <c r="AT24">
        <v>1</v>
      </c>
      <c r="AU24">
        <v>2</v>
      </c>
      <c r="AV24">
        <v>4</v>
      </c>
      <c r="AW24">
        <f>IF(AND(AT24=AT23,AV24=AV23),AW23,COUNTA(AY$2:AY24))</f>
        <v>19</v>
      </c>
      <c r="AX24">
        <v>585</v>
      </c>
      <c r="AY24">
        <f ca="1" t="shared" si="0"/>
      </c>
    </row>
    <row r="25" spans="1:51" ht="15">
      <c r="A25" s="5">
        <v>23</v>
      </c>
      <c r="B25" s="93" t="s">
        <v>329</v>
      </c>
      <c r="C25" s="11"/>
      <c r="D25" s="57">
        <v>28</v>
      </c>
      <c r="E25" s="35" t="s">
        <v>389</v>
      </c>
      <c r="F25" s="10" t="str">
        <f t="shared" si="9"/>
        <v>Cameron Fausset</v>
      </c>
      <c r="G25" s="46"/>
      <c r="H25" s="11"/>
      <c r="I25" s="77">
        <v>25</v>
      </c>
      <c r="J25" s="35" t="s">
        <v>389</v>
      </c>
      <c r="K25" s="10" t="str">
        <f t="shared" si="10"/>
        <v>Noah Arndt</v>
      </c>
      <c r="L25" s="46"/>
      <c r="M25" s="12">
        <v>5</v>
      </c>
      <c r="N25" s="65">
        <v>2</v>
      </c>
      <c r="O25" s="35" t="s">
        <v>389</v>
      </c>
      <c r="P25" s="10">
        <f ca="1" t="shared" si="11"/>
      </c>
      <c r="Q25" s="46">
        <v>6</v>
      </c>
      <c r="T25" s="5"/>
      <c r="U25" s="5"/>
      <c r="V25" s="5"/>
      <c r="W25" s="5"/>
      <c r="X25" s="5"/>
      <c r="Y25" s="5"/>
      <c r="Z25" s="5"/>
      <c r="AT25">
        <v>1</v>
      </c>
      <c r="AU25">
        <v>1</v>
      </c>
      <c r="AV25">
        <v>4</v>
      </c>
      <c r="AW25">
        <f>IF(AND(AT25=AT24,AV25=AV24),AW24,COUNTA(AY$2:AY25))</f>
        <v>19</v>
      </c>
      <c r="AX25">
        <v>585</v>
      </c>
      <c r="AY25">
        <f ca="1" t="shared" si="0"/>
      </c>
    </row>
    <row r="26" spans="1:51" ht="15.75" thickBot="1">
      <c r="A26" s="5">
        <v>24</v>
      </c>
      <c r="B26" s="93" t="s">
        <v>330</v>
      </c>
      <c r="C26" s="11"/>
      <c r="D26" s="75">
        <v>33</v>
      </c>
      <c r="E26" s="48" t="s">
        <v>390</v>
      </c>
      <c r="F26" s="49" t="str">
        <f t="shared" si="9"/>
        <v>Logan Cochrane</v>
      </c>
      <c r="G26" s="50"/>
      <c r="H26" s="11"/>
      <c r="I26" s="78">
        <v>36</v>
      </c>
      <c r="J26" s="48" t="s">
        <v>390</v>
      </c>
      <c r="K26" s="49" t="str">
        <f t="shared" si="10"/>
        <v>Asher Smith</v>
      </c>
      <c r="L26" s="50"/>
      <c r="M26" s="12">
        <v>6</v>
      </c>
      <c r="N26" s="66">
        <v>1</v>
      </c>
      <c r="O26" s="48" t="s">
        <v>390</v>
      </c>
      <c r="P26" s="49">
        <f ca="1" t="shared" si="11"/>
      </c>
      <c r="Q26" s="50">
        <v>5</v>
      </c>
      <c r="Y26" s="5"/>
      <c r="Z26" s="5"/>
      <c r="AT26">
        <v>1</v>
      </c>
      <c r="AU26">
        <v>6</v>
      </c>
      <c r="AV26">
        <v>5</v>
      </c>
      <c r="AW26">
        <f>IF(AND(AT26=AT25,AV26=AV25),AW25,COUNTA(AY$2:AY26))</f>
        <v>25</v>
      </c>
      <c r="AX26">
        <v>540</v>
      </c>
      <c r="AY26">
        <f ca="1" t="shared" si="0"/>
      </c>
    </row>
    <row r="27" spans="1:51" ht="15">
      <c r="A27" s="5">
        <v>25</v>
      </c>
      <c r="B27" s="93" t="s">
        <v>413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AT27">
        <v>1</v>
      </c>
      <c r="AU27">
        <v>5</v>
      </c>
      <c r="AV27">
        <v>5</v>
      </c>
      <c r="AW27">
        <f>IF(AND(AT27=AT26,AV27=AV26),AW26,COUNTA(AY$2:AY27))</f>
        <v>25</v>
      </c>
      <c r="AX27">
        <v>540</v>
      </c>
      <c r="AY27">
        <f ca="1" t="shared" si="0"/>
      </c>
    </row>
    <row r="28" spans="1:51" ht="15">
      <c r="A28" s="5">
        <v>26</v>
      </c>
      <c r="B28" s="93" t="s">
        <v>414</v>
      </c>
      <c r="C28" s="11"/>
      <c r="D28" s="97" t="s">
        <v>440</v>
      </c>
      <c r="E28" s="42"/>
      <c r="F28" s="42"/>
      <c r="G28" s="42"/>
      <c r="H28" s="11"/>
      <c r="I28" s="11"/>
      <c r="J28" s="42"/>
      <c r="K28" s="42"/>
      <c r="L28" s="42"/>
      <c r="O28" s="42"/>
      <c r="P28" s="42"/>
      <c r="Q28" s="42"/>
      <c r="AT28">
        <v>1</v>
      </c>
      <c r="AU28">
        <v>4</v>
      </c>
      <c r="AV28">
        <v>5</v>
      </c>
      <c r="AW28">
        <f>IF(AND(AT28=AT27,AV28=AV27),AW27,COUNTA(AY$2:AY28))</f>
        <v>25</v>
      </c>
      <c r="AX28">
        <v>540</v>
      </c>
      <c r="AY28">
        <f ca="1" t="shared" si="0"/>
      </c>
    </row>
    <row r="29" spans="1:51" ht="15">
      <c r="A29" s="5">
        <v>27</v>
      </c>
      <c r="B29" s="93" t="s">
        <v>415</v>
      </c>
      <c r="C29" s="11"/>
      <c r="D29" s="11"/>
      <c r="E29" s="5"/>
      <c r="F29" s="5"/>
      <c r="G29" s="24"/>
      <c r="H29" s="11"/>
      <c r="I29" s="11"/>
      <c r="J29" s="5"/>
      <c r="K29" s="5"/>
      <c r="L29" s="24"/>
      <c r="M29" s="5"/>
      <c r="N29" s="5"/>
      <c r="O29" s="42"/>
      <c r="P29" s="42"/>
      <c r="Q29" s="42"/>
      <c r="R29" s="5"/>
      <c r="S29" s="5"/>
      <c r="T29" s="5"/>
      <c r="U29" s="5"/>
      <c r="V29" s="5"/>
      <c r="W29" s="5"/>
      <c r="X29" s="5"/>
      <c r="Y29" s="5"/>
      <c r="Z29" s="5"/>
      <c r="AA29" s="5"/>
      <c r="AT29">
        <v>1</v>
      </c>
      <c r="AU29">
        <v>3</v>
      </c>
      <c r="AV29">
        <v>5</v>
      </c>
      <c r="AW29">
        <f>IF(AND(AT29=AT28,AV29=AV28),AW28,COUNTA(AY$2:AY29))</f>
        <v>25</v>
      </c>
      <c r="AX29">
        <v>540</v>
      </c>
      <c r="AY29">
        <f ca="1" t="shared" si="0"/>
      </c>
    </row>
    <row r="30" spans="1:51" ht="18.75" thickBot="1">
      <c r="A30" s="5">
        <v>28</v>
      </c>
      <c r="B30" s="93" t="s">
        <v>416</v>
      </c>
      <c r="C30" s="11"/>
      <c r="D30" s="11"/>
      <c r="E30" s="5"/>
      <c r="F30" s="5"/>
      <c r="G30" s="24"/>
      <c r="H30" s="11"/>
      <c r="I30" s="11"/>
      <c r="J30" s="5"/>
      <c r="K30" s="5"/>
      <c r="L30" s="24"/>
      <c r="M30" s="5"/>
      <c r="N30" s="90" t="s">
        <v>337</v>
      </c>
      <c r="O30" s="5"/>
      <c r="P30" s="5"/>
      <c r="Q30" s="24"/>
      <c r="R30" s="5"/>
      <c r="S30" s="5"/>
      <c r="T30" s="5"/>
      <c r="U30" s="5"/>
      <c r="V30" s="5"/>
      <c r="W30" s="5"/>
      <c r="X30" s="5"/>
      <c r="Y30" s="5"/>
      <c r="Z30" s="5"/>
      <c r="AA30" s="5"/>
      <c r="AT30">
        <v>1</v>
      </c>
      <c r="AU30">
        <v>2</v>
      </c>
      <c r="AV30">
        <v>5</v>
      </c>
      <c r="AW30">
        <f>IF(AND(AT30=AT29,AV30=AV29),AW29,COUNTA(AY$2:AY30))</f>
        <v>25</v>
      </c>
      <c r="AX30">
        <v>540</v>
      </c>
      <c r="AY30">
        <f ca="1" t="shared" si="0"/>
      </c>
    </row>
    <row r="31" spans="1:51" ht="15">
      <c r="A31" s="5">
        <v>29</v>
      </c>
      <c r="B31" s="93" t="s">
        <v>417</v>
      </c>
      <c r="E31" s="5"/>
      <c r="F31" s="5"/>
      <c r="G31" s="24"/>
      <c r="J31" s="5"/>
      <c r="K31" s="5"/>
      <c r="L31" s="24"/>
      <c r="M31" s="5"/>
      <c r="N31" s="62" t="s">
        <v>380</v>
      </c>
      <c r="O31" s="54"/>
      <c r="P31" s="63" t="s">
        <v>381</v>
      </c>
      <c r="Q31" s="56" t="s">
        <v>382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T31">
        <v>1</v>
      </c>
      <c r="AU31">
        <v>1</v>
      </c>
      <c r="AV31">
        <v>5</v>
      </c>
      <c r="AW31">
        <f>IF(AND(AT31=AT30,AV31=AV30),AW30,COUNTA(AY$2:AY31))</f>
        <v>25</v>
      </c>
      <c r="AX31">
        <v>540</v>
      </c>
      <c r="AY31">
        <f ca="1" t="shared" si="0"/>
      </c>
    </row>
    <row r="32" spans="1:51" ht="15">
      <c r="A32" s="5">
        <v>30</v>
      </c>
      <c r="B32" s="93" t="s">
        <v>418</v>
      </c>
      <c r="M32" s="5"/>
      <c r="N32" s="57" t="s">
        <v>383</v>
      </c>
      <c r="O32" s="58"/>
      <c r="P32" s="16" t="s">
        <v>384</v>
      </c>
      <c r="Q32" s="60" t="s">
        <v>385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T32">
        <v>1</v>
      </c>
      <c r="AU32">
        <v>6</v>
      </c>
      <c r="AV32">
        <v>6</v>
      </c>
      <c r="AW32">
        <f>IF(AND(AT32=AT31,AV32=AV31),AW31,COUNTA(AY$2:AY32))</f>
        <v>31</v>
      </c>
      <c r="AX32">
        <v>495</v>
      </c>
      <c r="AY32">
        <f ca="1" t="shared" si="0"/>
      </c>
    </row>
    <row r="33" spans="1:51" ht="15">
      <c r="A33" s="5">
        <v>31</v>
      </c>
      <c r="B33" s="93" t="s">
        <v>419</v>
      </c>
      <c r="N33" s="74">
        <v>1</v>
      </c>
      <c r="O33" s="31" t="s">
        <v>386</v>
      </c>
      <c r="P33" s="10">
        <f aca="true" ca="1" t="shared" si="12" ref="P33:P38">_xlfn.IFERROR(INDEX(INDIRECT("Heat"&amp;M33),MATCH(N33,OFFSET(INDIRECT("Heat"&amp;M33),0,1),0)),"")</f>
      </c>
      <c r="Q33" s="46"/>
      <c r="AT33">
        <v>1</v>
      </c>
      <c r="AU33">
        <v>5</v>
      </c>
      <c r="AV33">
        <v>6</v>
      </c>
      <c r="AW33">
        <f>IF(AND(AT33=AT32,AV33=AV32),AW32,COUNTA(AY$2:AY33))</f>
        <v>31</v>
      </c>
      <c r="AX33">
        <v>495</v>
      </c>
      <c r="AY33">
        <f ca="1" t="shared" si="0"/>
      </c>
    </row>
    <row r="34" spans="1:51" ht="15">
      <c r="A34" s="5">
        <v>32</v>
      </c>
      <c r="B34" s="93" t="s">
        <v>420</v>
      </c>
      <c r="N34" s="65">
        <v>3</v>
      </c>
      <c r="O34" s="32" t="s">
        <v>395</v>
      </c>
      <c r="P34" s="10">
        <f ca="1" t="shared" si="12"/>
      </c>
      <c r="Q34" s="46"/>
      <c r="AT34">
        <v>1</v>
      </c>
      <c r="AU34">
        <v>4</v>
      </c>
      <c r="AV34">
        <v>6</v>
      </c>
      <c r="AW34">
        <f>IF(AND(AT34=AT33,AV34=AV33),AW33,COUNTA(AY$2:AY34))</f>
        <v>31</v>
      </c>
      <c r="AX34">
        <v>495</v>
      </c>
      <c r="AY34">
        <f ca="1" t="shared" si="0"/>
      </c>
    </row>
    <row r="35" spans="1:51" ht="15">
      <c r="A35" s="5">
        <v>33</v>
      </c>
      <c r="B35" s="93" t="s">
        <v>421</v>
      </c>
      <c r="N35" s="65">
        <v>2</v>
      </c>
      <c r="O35" s="33" t="s">
        <v>388</v>
      </c>
      <c r="P35" s="10">
        <f ca="1" t="shared" si="12"/>
      </c>
      <c r="Q35" s="46"/>
      <c r="AT35">
        <v>1</v>
      </c>
      <c r="AU35">
        <v>3</v>
      </c>
      <c r="AV35">
        <v>6</v>
      </c>
      <c r="AW35">
        <f>IF(AND(AT35=AT34,AV35=AV34),AW34,COUNTA(AY$2:AY35))</f>
        <v>31</v>
      </c>
      <c r="AX35">
        <v>495</v>
      </c>
      <c r="AY35">
        <f ca="1" t="shared" si="0"/>
      </c>
    </row>
    <row r="36" spans="1:51" ht="15">
      <c r="A36" s="5">
        <v>34</v>
      </c>
      <c r="B36" s="93" t="s">
        <v>422</v>
      </c>
      <c r="N36" s="65">
        <v>1</v>
      </c>
      <c r="O36" s="34" t="s">
        <v>387</v>
      </c>
      <c r="P36" s="10">
        <f ca="1" t="shared" si="12"/>
      </c>
      <c r="Q36" s="46"/>
      <c r="AT36">
        <v>1</v>
      </c>
      <c r="AU36">
        <v>2</v>
      </c>
      <c r="AV36">
        <v>6</v>
      </c>
      <c r="AW36">
        <f>IF(AND(AT36=AT35,AV36=AV35),AW35,COUNTA(AY$2:AY36))</f>
        <v>31</v>
      </c>
      <c r="AX36">
        <v>495</v>
      </c>
      <c r="AY36">
        <f ca="1" t="shared" si="0"/>
      </c>
    </row>
    <row r="37" spans="1:51" ht="15">
      <c r="A37" s="5">
        <v>35</v>
      </c>
      <c r="B37" s="93" t="s">
        <v>423</v>
      </c>
      <c r="N37" s="65">
        <v>3</v>
      </c>
      <c r="O37" s="35" t="s">
        <v>389</v>
      </c>
      <c r="P37" s="10">
        <f ca="1" t="shared" si="12"/>
      </c>
      <c r="Q37" s="46"/>
      <c r="AT37">
        <v>1</v>
      </c>
      <c r="AU37">
        <v>1</v>
      </c>
      <c r="AV37">
        <v>6</v>
      </c>
      <c r="AW37">
        <f>IF(AND(AT37=AT36,AV37=AV36),AW36,COUNTA(AY$2:AY37))</f>
        <v>31</v>
      </c>
      <c r="AX37">
        <v>495</v>
      </c>
      <c r="AY37">
        <f ca="1" t="shared" si="0"/>
      </c>
    </row>
    <row r="38" spans="1:51" ht="15.75" thickBot="1">
      <c r="A38" s="5">
        <v>36</v>
      </c>
      <c r="B38" s="93" t="s">
        <v>424</v>
      </c>
      <c r="N38" s="66"/>
      <c r="O38" s="48" t="s">
        <v>390</v>
      </c>
      <c r="P38" s="49">
        <f ca="1" t="shared" si="12"/>
      </c>
      <c r="Q38" s="50"/>
      <c r="S38" s="5"/>
      <c r="T38" s="5"/>
      <c r="U38" s="5"/>
      <c r="V38" s="5"/>
      <c r="X38" s="5"/>
      <c r="Y38" s="5"/>
      <c r="Z38" s="5"/>
      <c r="AA38" s="5"/>
      <c r="AT38"/>
      <c r="AU38"/>
      <c r="AV38"/>
      <c r="AW38"/>
      <c r="AX38"/>
      <c r="AY38"/>
    </row>
    <row r="39" spans="14:51" ht="15">
      <c r="N39" s="62" t="s">
        <v>380</v>
      </c>
      <c r="O39" s="54"/>
      <c r="P39" s="63" t="s">
        <v>381</v>
      </c>
      <c r="Q39" s="56" t="s">
        <v>382</v>
      </c>
      <c r="S39" s="62" t="s">
        <v>380</v>
      </c>
      <c r="T39" s="54"/>
      <c r="U39" s="64" t="s">
        <v>405</v>
      </c>
      <c r="V39" s="56" t="s">
        <v>382</v>
      </c>
      <c r="X39" s="62" t="s">
        <v>380</v>
      </c>
      <c r="Y39" s="54"/>
      <c r="Z39" s="64" t="s">
        <v>397</v>
      </c>
      <c r="AA39" s="56" t="s">
        <v>382</v>
      </c>
      <c r="AT39"/>
      <c r="AU39"/>
      <c r="AV39"/>
      <c r="AW39"/>
      <c r="AX39"/>
      <c r="AY39"/>
    </row>
    <row r="40" spans="14:51" ht="15">
      <c r="N40" s="57" t="s">
        <v>383</v>
      </c>
      <c r="O40" s="58"/>
      <c r="P40" s="17" t="s">
        <v>384</v>
      </c>
      <c r="Q40" s="60" t="s">
        <v>385</v>
      </c>
      <c r="S40" s="57" t="s">
        <v>383</v>
      </c>
      <c r="T40" s="58"/>
      <c r="U40" s="59" t="s">
        <v>394</v>
      </c>
      <c r="V40" s="60" t="s">
        <v>385</v>
      </c>
      <c r="X40" s="57" t="s">
        <v>383</v>
      </c>
      <c r="Y40" s="58"/>
      <c r="Z40" s="67"/>
      <c r="AA40" s="60" t="s">
        <v>385</v>
      </c>
      <c r="AT40"/>
      <c r="AU40"/>
      <c r="AV40"/>
      <c r="AW40"/>
      <c r="AX40"/>
      <c r="AY40"/>
    </row>
    <row r="41" spans="2:51" ht="15">
      <c r="B41" s="95" t="s">
        <v>425</v>
      </c>
      <c r="M41" s="5"/>
      <c r="N41" s="65">
        <v>2</v>
      </c>
      <c r="O41" s="31" t="s">
        <v>386</v>
      </c>
      <c r="P41" s="10">
        <f aca="true" ca="1" t="shared" si="13" ref="P41:P46">_xlfn.IFERROR(INDEX(INDIRECT("Heat"&amp;M41),MATCH(N41,OFFSET(INDIRECT("Heat"&amp;M41),0,1),0)),"")</f>
      </c>
      <c r="Q41" s="46"/>
      <c r="R41" s="5"/>
      <c r="S41" s="65">
        <v>2</v>
      </c>
      <c r="T41" s="31" t="s">
        <v>386</v>
      </c>
      <c r="U41" s="10">
        <f aca="true" ca="1" t="shared" si="14" ref="U41:U46">_xlfn.IFERROR(INDEX(INDIRECT("Heat"&amp;R41),MATCH(S41,OFFSET(INDIRECT("Heat"&amp;R41),0,1),0)),"")</f>
      </c>
      <c r="V41" s="46"/>
      <c r="W41" s="5"/>
      <c r="X41" s="65">
        <v>1</v>
      </c>
      <c r="Y41" s="31" t="s">
        <v>386</v>
      </c>
      <c r="Z41" s="10">
        <f aca="true" ca="1" t="shared" si="15" ref="Z41:Z46">_xlfn.IFERROR(INDEX(INDIRECT("Heat"&amp;W41),MATCH(X41,OFFSET(INDIRECT("Heat"&amp;W41),0,1),0)),"")</f>
      </c>
      <c r="AA41" s="46">
        <v>3</v>
      </c>
      <c r="AT41"/>
      <c r="AU41"/>
      <c r="AV41"/>
      <c r="AW41"/>
      <c r="AX41"/>
      <c r="AY41"/>
    </row>
    <row r="42" spans="2:51" ht="15">
      <c r="B42" s="6" t="s">
        <v>426</v>
      </c>
      <c r="M42" s="5"/>
      <c r="N42" s="65">
        <v>1</v>
      </c>
      <c r="O42" s="32" t="s">
        <v>395</v>
      </c>
      <c r="P42" s="10">
        <f ca="1" t="shared" si="13"/>
      </c>
      <c r="Q42" s="46"/>
      <c r="R42" s="5"/>
      <c r="S42" s="65">
        <v>3</v>
      </c>
      <c r="T42" s="32" t="s">
        <v>395</v>
      </c>
      <c r="U42" s="10">
        <f ca="1" t="shared" si="14"/>
      </c>
      <c r="V42" s="46"/>
      <c r="W42" s="5"/>
      <c r="X42" s="65">
        <v>1</v>
      </c>
      <c r="Y42" s="32" t="s">
        <v>395</v>
      </c>
      <c r="Z42" s="10">
        <f ca="1" t="shared" si="15"/>
      </c>
      <c r="AA42" s="46">
        <v>2</v>
      </c>
      <c r="AT42"/>
      <c r="AU42"/>
      <c r="AV42"/>
      <c r="AW42"/>
      <c r="AX42"/>
      <c r="AY42"/>
    </row>
    <row r="43" spans="2:51" ht="15">
      <c r="B43" s="96" t="s">
        <v>427</v>
      </c>
      <c r="M43" s="5"/>
      <c r="N43" s="65">
        <v>3</v>
      </c>
      <c r="O43" s="33" t="s">
        <v>388</v>
      </c>
      <c r="P43" s="10">
        <f ca="1" t="shared" si="13"/>
      </c>
      <c r="Q43" s="46"/>
      <c r="R43" s="5"/>
      <c r="S43" s="65">
        <v>2</v>
      </c>
      <c r="T43" s="33" t="s">
        <v>388</v>
      </c>
      <c r="U43" s="10">
        <f ca="1" t="shared" si="14"/>
      </c>
      <c r="V43" s="46"/>
      <c r="W43" s="5"/>
      <c r="X43" s="65">
        <v>1</v>
      </c>
      <c r="Y43" s="33" t="s">
        <v>388</v>
      </c>
      <c r="Z43" s="10">
        <f ca="1" t="shared" si="15"/>
      </c>
      <c r="AA43" s="46">
        <v>4</v>
      </c>
      <c r="AT43"/>
      <c r="AU43"/>
      <c r="AV43"/>
      <c r="AW43"/>
      <c r="AX43"/>
      <c r="AY43"/>
    </row>
    <row r="44" spans="2:51" ht="15">
      <c r="B44" s="96" t="s">
        <v>428</v>
      </c>
      <c r="N44" s="65">
        <v>2</v>
      </c>
      <c r="O44" s="34" t="s">
        <v>387</v>
      </c>
      <c r="P44" s="10">
        <f ca="1" t="shared" si="13"/>
      </c>
      <c r="Q44" s="46"/>
      <c r="S44" s="65">
        <v>3</v>
      </c>
      <c r="T44" s="34" t="s">
        <v>387</v>
      </c>
      <c r="U44" s="10">
        <f ca="1" t="shared" si="14"/>
      </c>
      <c r="V44" s="46"/>
      <c r="X44" s="65">
        <v>1</v>
      </c>
      <c r="Y44" s="34" t="s">
        <v>387</v>
      </c>
      <c r="Z44" s="10">
        <f ca="1" t="shared" si="15"/>
      </c>
      <c r="AA44" s="46">
        <v>1</v>
      </c>
      <c r="AT44"/>
      <c r="AU44"/>
      <c r="AV44"/>
      <c r="AW44"/>
      <c r="AX44"/>
      <c r="AY44"/>
    </row>
    <row r="45" spans="2:51" ht="15">
      <c r="B45" s="96" t="s">
        <v>429</v>
      </c>
      <c r="N45" s="65">
        <v>1</v>
      </c>
      <c r="O45" s="35" t="s">
        <v>389</v>
      </c>
      <c r="P45" s="10">
        <f ca="1" t="shared" si="13"/>
      </c>
      <c r="Q45" s="46"/>
      <c r="S45" s="65">
        <v>2</v>
      </c>
      <c r="T45" s="35" t="s">
        <v>389</v>
      </c>
      <c r="U45" s="10">
        <f ca="1" t="shared" si="14"/>
      </c>
      <c r="V45" s="46"/>
      <c r="X45" s="65">
        <v>2</v>
      </c>
      <c r="Y45" s="35" t="s">
        <v>389</v>
      </c>
      <c r="Z45" s="10">
        <f ca="1" t="shared" si="15"/>
      </c>
      <c r="AA45" s="46">
        <v>5</v>
      </c>
      <c r="AT45"/>
      <c r="AU45"/>
      <c r="AV45"/>
      <c r="AW45"/>
      <c r="AX45"/>
      <c r="AY45"/>
    </row>
    <row r="46" spans="2:51" ht="15.75" thickBot="1">
      <c r="B46" s="96" t="s">
        <v>430</v>
      </c>
      <c r="N46" s="66"/>
      <c r="O46" s="48" t="s">
        <v>390</v>
      </c>
      <c r="P46" s="49">
        <f ca="1" t="shared" si="13"/>
      </c>
      <c r="Q46" s="50"/>
      <c r="S46" s="66">
        <v>3</v>
      </c>
      <c r="T46" s="48" t="s">
        <v>390</v>
      </c>
      <c r="U46" s="49">
        <f ca="1" t="shared" si="14"/>
      </c>
      <c r="V46" s="50"/>
      <c r="X46" s="66">
        <v>3</v>
      </c>
      <c r="Y46" s="48" t="s">
        <v>390</v>
      </c>
      <c r="Z46" s="49">
        <f ca="1" t="shared" si="15"/>
      </c>
      <c r="AA46" s="50">
        <v>6</v>
      </c>
      <c r="AT46"/>
      <c r="AU46"/>
      <c r="AV46"/>
      <c r="AW46"/>
      <c r="AX46"/>
      <c r="AY46"/>
    </row>
    <row r="47" spans="2:51" ht="15">
      <c r="B47" s="96" t="s">
        <v>431</v>
      </c>
      <c r="N47" s="62" t="s">
        <v>380</v>
      </c>
      <c r="O47" s="54"/>
      <c r="P47" s="63" t="s">
        <v>381</v>
      </c>
      <c r="Q47" s="56" t="s">
        <v>382</v>
      </c>
      <c r="S47" s="5"/>
      <c r="T47" s="5"/>
      <c r="U47" s="5"/>
      <c r="V47" s="5"/>
      <c r="X47" s="5"/>
      <c r="Y47" s="5"/>
      <c r="Z47" s="5"/>
      <c r="AA47" s="5"/>
      <c r="AT47"/>
      <c r="AU47"/>
      <c r="AV47"/>
      <c r="AW47"/>
      <c r="AX47"/>
      <c r="AY47"/>
    </row>
    <row r="48" spans="2:51" ht="15">
      <c r="B48" s="6" t="s">
        <v>432</v>
      </c>
      <c r="N48" s="57" t="s">
        <v>383</v>
      </c>
      <c r="O48" s="58"/>
      <c r="P48" s="16" t="s">
        <v>384</v>
      </c>
      <c r="Q48" s="60" t="s">
        <v>385</v>
      </c>
      <c r="AT48"/>
      <c r="AU48"/>
      <c r="AV48"/>
      <c r="AW48"/>
      <c r="AX48"/>
      <c r="AY48"/>
    </row>
    <row r="49" spans="2:51" ht="15">
      <c r="B49" s="6" t="s">
        <v>433</v>
      </c>
      <c r="N49" s="65">
        <v>3</v>
      </c>
      <c r="O49" s="31" t="s">
        <v>386</v>
      </c>
      <c r="P49" s="10">
        <f aca="true" ca="1" t="shared" si="16" ref="P49:P54">_xlfn.IFERROR(INDEX(INDIRECT("Heat"&amp;M49),MATCH(N49,OFFSET(INDIRECT("Heat"&amp;M49),0,1),0)),"")</f>
      </c>
      <c r="Q49" s="46"/>
      <c r="AT49"/>
      <c r="AU49"/>
      <c r="AV49"/>
      <c r="AW49"/>
      <c r="AX49"/>
      <c r="AY49"/>
    </row>
    <row r="50" spans="2:51" ht="15">
      <c r="B50" s="6" t="s">
        <v>434</v>
      </c>
      <c r="N50" s="65">
        <v>2</v>
      </c>
      <c r="O50" s="32" t="s">
        <v>395</v>
      </c>
      <c r="P50" s="10">
        <f ca="1" t="shared" si="16"/>
      </c>
      <c r="Q50" s="46"/>
      <c r="AT50"/>
      <c r="AU50"/>
      <c r="AV50"/>
      <c r="AW50"/>
      <c r="AX50"/>
      <c r="AY50"/>
    </row>
    <row r="51" spans="2:51" ht="15">
      <c r="B51" s="6" t="s">
        <v>435</v>
      </c>
      <c r="N51" s="65">
        <v>1</v>
      </c>
      <c r="O51" s="33" t="s">
        <v>388</v>
      </c>
      <c r="P51" s="10">
        <f ca="1" t="shared" si="16"/>
      </c>
      <c r="Q51" s="46"/>
      <c r="AT51"/>
      <c r="AU51"/>
      <c r="AV51"/>
      <c r="AW51"/>
      <c r="AX51"/>
      <c r="AY51"/>
    </row>
    <row r="52" spans="2:51" ht="15">
      <c r="B52" s="6" t="s">
        <v>436</v>
      </c>
      <c r="N52" s="65">
        <v>3</v>
      </c>
      <c r="O52" s="34" t="s">
        <v>387</v>
      </c>
      <c r="P52" s="10">
        <f ca="1" t="shared" si="16"/>
      </c>
      <c r="Q52" s="46"/>
      <c r="AT52"/>
      <c r="AU52"/>
      <c r="AV52"/>
      <c r="AW52"/>
      <c r="AX52"/>
      <c r="AY52"/>
    </row>
    <row r="53" spans="2:51" ht="15">
      <c r="B53" s="6" t="s">
        <v>437</v>
      </c>
      <c r="N53" s="65">
        <v>2</v>
      </c>
      <c r="O53" s="35" t="s">
        <v>389</v>
      </c>
      <c r="P53" s="10">
        <f ca="1" t="shared" si="16"/>
      </c>
      <c r="Q53" s="46"/>
      <c r="AT53"/>
      <c r="AU53"/>
      <c r="AV53"/>
      <c r="AW53"/>
      <c r="AX53"/>
      <c r="AY53"/>
    </row>
    <row r="54" spans="2:51" ht="15.75" thickBot="1">
      <c r="B54" s="6" t="s">
        <v>438</v>
      </c>
      <c r="N54" s="66"/>
      <c r="O54" s="48" t="s">
        <v>390</v>
      </c>
      <c r="P54" s="49">
        <f ca="1" t="shared" si="16"/>
      </c>
      <c r="Q54" s="50"/>
      <c r="AT54"/>
      <c r="AU54"/>
      <c r="AV54"/>
      <c r="AW54"/>
      <c r="AX54"/>
      <c r="AY54"/>
    </row>
    <row r="55" spans="2:51" ht="15">
      <c r="B55" s="6" t="s">
        <v>439</v>
      </c>
      <c r="AT55"/>
      <c r="AU55"/>
      <c r="AV55"/>
      <c r="AW55"/>
      <c r="AX55"/>
      <c r="AY55"/>
    </row>
  </sheetData>
  <printOptions/>
  <pageMargins left="0.75" right="0.75" top="1" bottom="1" header="0.5" footer="0.5"/>
  <pageSetup orientation="landscape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Y49"/>
  <sheetViews>
    <sheetView workbookViewId="0" topLeftCell="A1">
      <selection activeCell="B1" sqref="B1:L34"/>
    </sheetView>
  </sheetViews>
  <sheetFormatPr defaultColWidth="11.00390625" defaultRowHeight="15.75"/>
  <cols>
    <col min="1" max="1" width="5.125" style="6" customWidth="1"/>
    <col min="2" max="3" width="20.875" style="6" customWidth="1"/>
    <col min="4" max="4" width="7.625" style="6" customWidth="1"/>
    <col min="5" max="5" width="5.875" style="6" customWidth="1"/>
    <col min="6" max="6" width="20.875" style="6" customWidth="1"/>
    <col min="7" max="7" width="6.375" style="6" customWidth="1"/>
    <col min="8" max="9" width="4.875" style="6" customWidth="1"/>
    <col min="10" max="10" width="5.875" style="6" customWidth="1"/>
    <col min="11" max="11" width="20.875" style="6" customWidth="1"/>
    <col min="12" max="12" width="6.375" style="6" customWidth="1"/>
    <col min="13" max="14" width="4.875" style="6" customWidth="1"/>
    <col min="15" max="15" width="5.875" style="6" customWidth="1"/>
    <col min="16" max="16" width="20.875" style="6" customWidth="1"/>
    <col min="17" max="17" width="6.375" style="6" customWidth="1"/>
    <col min="18" max="19" width="4.875" style="6" customWidth="1"/>
    <col min="20" max="20" width="5.875" style="6" customWidth="1"/>
    <col min="21" max="21" width="20.875" style="6" customWidth="1"/>
    <col min="22" max="22" width="6.375" style="6" customWidth="1"/>
    <col min="23" max="24" width="4.875" style="6" customWidth="1"/>
    <col min="25" max="25" width="5.875" style="6" customWidth="1"/>
    <col min="26" max="26" width="20.875" style="6" customWidth="1"/>
    <col min="27" max="27" width="6.375" style="6" customWidth="1"/>
    <col min="28" max="29" width="4.875" style="6" customWidth="1"/>
    <col min="30" max="30" width="5.875" style="6" customWidth="1"/>
    <col min="31" max="31" width="20.875" style="6" customWidth="1"/>
    <col min="32" max="32" width="6.375" style="6" customWidth="1"/>
    <col min="33" max="34" width="4.875" style="6" customWidth="1"/>
    <col min="35" max="35" width="5.875" style="6" customWidth="1"/>
    <col min="36" max="36" width="20.875" style="6" customWidth="1"/>
    <col min="37" max="37" width="6.375" style="6" customWidth="1"/>
    <col min="38" max="45" width="10.875" style="6" customWidth="1"/>
    <col min="46" max="46" width="6.625" style="6" bestFit="1" customWidth="1"/>
    <col min="47" max="47" width="5.125" style="6" bestFit="1" customWidth="1"/>
    <col min="48" max="48" width="8.125" style="6" bestFit="1" customWidth="1"/>
    <col min="49" max="49" width="5.625" style="6" bestFit="1" customWidth="1"/>
    <col min="50" max="50" width="9.50390625" style="6" bestFit="1" customWidth="1"/>
    <col min="51" max="51" width="20.875" style="6" customWidth="1"/>
    <col min="52" max="16384" width="10.875" style="6" customWidth="1"/>
  </cols>
  <sheetData>
    <row r="1" spans="1:51" ht="15">
      <c r="A1" s="4" t="s">
        <v>379</v>
      </c>
      <c r="B1" s="4" t="s">
        <v>231</v>
      </c>
      <c r="C1" s="4" t="s">
        <v>391</v>
      </c>
      <c r="D1" s="42" t="s">
        <v>392</v>
      </c>
      <c r="F1" s="92" t="s">
        <v>486</v>
      </c>
      <c r="I1" s="4"/>
      <c r="K1" s="25" t="str">
        <f>$F$1</f>
        <v>U 8 Push In Party - One Final</v>
      </c>
      <c r="N1" s="42"/>
      <c r="P1" s="25" t="str">
        <f>$F$1</f>
        <v>U 8 Push In Party - One Final</v>
      </c>
      <c r="Q1" s="5"/>
      <c r="R1" s="5"/>
      <c r="S1" s="5"/>
      <c r="T1" s="5"/>
      <c r="U1" s="25" t="str">
        <f>$F$1</f>
        <v>U 8 Push In Party - One Final</v>
      </c>
      <c r="V1" s="5"/>
      <c r="W1" s="5"/>
      <c r="X1" s="5"/>
      <c r="Y1" s="5"/>
      <c r="Z1" s="25" t="str">
        <f>$F$1</f>
        <v>U 8 Push In Party - One Final</v>
      </c>
      <c r="AT1" s="40" t="s">
        <v>245</v>
      </c>
      <c r="AU1" s="40" t="s">
        <v>383</v>
      </c>
      <c r="AV1" s="40" t="s">
        <v>97</v>
      </c>
      <c r="AW1" s="40" t="s">
        <v>385</v>
      </c>
      <c r="AX1" s="40" t="s">
        <v>98</v>
      </c>
      <c r="AY1" s="1" t="s">
        <v>99</v>
      </c>
    </row>
    <row r="2" spans="4:51" ht="15.75" thickBot="1">
      <c r="D2" s="51"/>
      <c r="F2" s="52" t="s">
        <v>400</v>
      </c>
      <c r="K2" s="15" t="s">
        <v>400</v>
      </c>
      <c r="N2" s="44"/>
      <c r="P2" s="15" t="s">
        <v>402</v>
      </c>
      <c r="U2" s="26"/>
      <c r="AT2">
        <v>4</v>
      </c>
      <c r="AU2">
        <v>14</v>
      </c>
      <c r="AV2">
        <v>1</v>
      </c>
      <c r="AW2">
        <v>1</v>
      </c>
      <c r="AX2">
        <v>1500</v>
      </c>
      <c r="AY2">
        <f ca="1">_xlfn.IFERROR(INDEX(INDIRECT("Heat"&amp;AU2),MATCH(AV2,OFFSET(INDIRECT("Heat"&amp;AU2),0,1),0)),"")</f>
      </c>
    </row>
    <row r="3" spans="1:51" ht="15">
      <c r="A3" s="5">
        <v>1</v>
      </c>
      <c r="B3" s="93" t="s">
        <v>487</v>
      </c>
      <c r="C3" s="11"/>
      <c r="D3" s="62" t="s">
        <v>380</v>
      </c>
      <c r="E3" s="54"/>
      <c r="F3" s="68"/>
      <c r="G3" s="56" t="s">
        <v>382</v>
      </c>
      <c r="H3" s="11"/>
      <c r="I3" s="62" t="s">
        <v>380</v>
      </c>
      <c r="J3" s="54"/>
      <c r="K3" s="68"/>
      <c r="L3" s="56" t="s">
        <v>382</v>
      </c>
      <c r="N3" s="84" t="s">
        <v>380</v>
      </c>
      <c r="O3" s="54"/>
      <c r="P3" s="55"/>
      <c r="Q3" s="56" t="s">
        <v>382</v>
      </c>
      <c r="R3" s="5"/>
      <c r="S3" s="5"/>
      <c r="T3" s="5"/>
      <c r="U3" s="27"/>
      <c r="V3" s="5"/>
      <c r="W3" s="5"/>
      <c r="X3" s="5"/>
      <c r="Y3" s="5"/>
      <c r="Z3" s="5"/>
      <c r="AA3" s="5"/>
      <c r="AT3">
        <v>4</v>
      </c>
      <c r="AU3">
        <v>14</v>
      </c>
      <c r="AV3">
        <v>2</v>
      </c>
      <c r="AW3">
        <f>IF(AND(AT3=AT2,AV3=AV2),AW2,COUNTA(AY$2:AY3))</f>
        <v>2</v>
      </c>
      <c r="AX3">
        <v>1290</v>
      </c>
      <c r="AY3">
        <f aca="true" ca="1" t="shared" si="0" ref="AY3:AY43">_xlfn.IFERROR(INDEX(INDIRECT("Heat"&amp;AU3),MATCH(AV3,OFFSET(INDIRECT("Heat"&amp;AU3),0,1),0)),"")</f>
      </c>
    </row>
    <row r="4" spans="1:51" ht="15">
      <c r="A4" s="5">
        <v>2</v>
      </c>
      <c r="B4" s="93" t="s">
        <v>488</v>
      </c>
      <c r="C4" s="11"/>
      <c r="D4" s="57" t="s">
        <v>383</v>
      </c>
      <c r="E4" s="58">
        <v>1</v>
      </c>
      <c r="F4" s="83" t="s">
        <v>394</v>
      </c>
      <c r="G4" s="60" t="s">
        <v>385</v>
      </c>
      <c r="H4" s="11"/>
      <c r="I4" s="57" t="s">
        <v>383</v>
      </c>
      <c r="J4" s="58">
        <v>5</v>
      </c>
      <c r="K4" s="83" t="s">
        <v>394</v>
      </c>
      <c r="L4" s="60" t="s">
        <v>385</v>
      </c>
      <c r="N4" s="85" t="s">
        <v>383</v>
      </c>
      <c r="O4" s="61">
        <v>8</v>
      </c>
      <c r="P4" s="59" t="s">
        <v>394</v>
      </c>
      <c r="Q4" s="60" t="s">
        <v>385</v>
      </c>
      <c r="R4" s="5"/>
      <c r="S4" s="7"/>
      <c r="T4" s="5"/>
      <c r="U4" s="27"/>
      <c r="V4" s="5"/>
      <c r="W4" s="5"/>
      <c r="X4" s="5"/>
      <c r="Y4" s="5"/>
      <c r="Z4" s="5"/>
      <c r="AA4" s="5"/>
      <c r="AT4">
        <v>4</v>
      </c>
      <c r="AU4">
        <v>14</v>
      </c>
      <c r="AV4">
        <v>3</v>
      </c>
      <c r="AW4">
        <f>IF(AND(AT4=AT3,AV4=AV3),AW3,COUNTA(AY$2:AY4))</f>
        <v>3</v>
      </c>
      <c r="AX4">
        <v>1095</v>
      </c>
      <c r="AY4">
        <f ca="1" t="shared" si="0"/>
      </c>
    </row>
    <row r="5" spans="1:51" ht="15">
      <c r="A5" s="5">
        <v>3</v>
      </c>
      <c r="B5" s="93" t="s">
        <v>489</v>
      </c>
      <c r="C5" s="5"/>
      <c r="D5" s="57">
        <v>7</v>
      </c>
      <c r="E5" s="31" t="s">
        <v>386</v>
      </c>
      <c r="F5" s="10" t="str">
        <f aca="true" t="shared" si="1" ref="F5:F10">INDEX($B$3:$B$74,D5)&amp;""</f>
        <v>Callum Hunt</v>
      </c>
      <c r="G5" s="46"/>
      <c r="H5" s="11"/>
      <c r="I5" s="57">
        <v>3</v>
      </c>
      <c r="J5" s="31" t="s">
        <v>386</v>
      </c>
      <c r="K5" s="10" t="str">
        <f aca="true" t="shared" si="2" ref="K5:K10">INDEX($B$3:$B$74,I5)&amp;""</f>
        <v>Z Davis</v>
      </c>
      <c r="L5" s="46"/>
      <c r="M5" s="12">
        <v>1</v>
      </c>
      <c r="N5" s="80">
        <v>1</v>
      </c>
      <c r="O5" s="31" t="s">
        <v>386</v>
      </c>
      <c r="P5" s="10">
        <f aca="true" ca="1" t="shared" si="3" ref="P5:P10">_xlfn.IFERROR(INDEX(INDIRECT("Heat"&amp;M5),MATCH(N5,OFFSET(INDIRECT("Heat"&amp;M5),0,1),0)),"")</f>
      </c>
      <c r="Q5" s="46">
        <v>3</v>
      </c>
      <c r="R5" s="5"/>
      <c r="S5" s="7"/>
      <c r="T5" s="5"/>
      <c r="U5" s="27"/>
      <c r="V5" s="5"/>
      <c r="W5" s="5"/>
      <c r="X5" s="5"/>
      <c r="Y5" s="5"/>
      <c r="Z5" s="5"/>
      <c r="AA5" s="5"/>
      <c r="AT5">
        <v>4</v>
      </c>
      <c r="AU5">
        <v>14</v>
      </c>
      <c r="AV5">
        <v>4</v>
      </c>
      <c r="AW5">
        <f>IF(AND(AT5=AT4,AV5=AV4),AW4,COUNTA(AY$2:AY5))</f>
        <v>4</v>
      </c>
      <c r="AX5">
        <v>1005</v>
      </c>
      <c r="AY5">
        <f ca="1" t="shared" si="0"/>
      </c>
    </row>
    <row r="6" spans="1:51" ht="15">
      <c r="A6" s="5">
        <v>4</v>
      </c>
      <c r="B6" s="93" t="s">
        <v>490</v>
      </c>
      <c r="C6" s="5"/>
      <c r="D6" s="57">
        <v>8</v>
      </c>
      <c r="E6" s="32" t="s">
        <v>395</v>
      </c>
      <c r="F6" s="10" t="str">
        <f t="shared" si="1"/>
        <v>Avery Oretsky</v>
      </c>
      <c r="G6" s="46"/>
      <c r="H6" s="11"/>
      <c r="I6" s="57">
        <v>12</v>
      </c>
      <c r="J6" s="32" t="s">
        <v>395</v>
      </c>
      <c r="K6" s="10" t="str">
        <f t="shared" si="2"/>
        <v>Anna Guild</v>
      </c>
      <c r="L6" s="46"/>
      <c r="M6" s="12">
        <v>2</v>
      </c>
      <c r="N6" s="80">
        <v>2</v>
      </c>
      <c r="O6" s="32" t="s">
        <v>395</v>
      </c>
      <c r="P6" s="10">
        <f ca="1" t="shared" si="3"/>
      </c>
      <c r="Q6" s="46">
        <v>2</v>
      </c>
      <c r="R6" s="5"/>
      <c r="S6" s="7"/>
      <c r="T6" s="5"/>
      <c r="U6" s="27"/>
      <c r="V6" s="5"/>
      <c r="W6" s="5"/>
      <c r="X6" s="5"/>
      <c r="Y6" s="5"/>
      <c r="Z6" s="5"/>
      <c r="AA6" s="5"/>
      <c r="AT6">
        <v>4</v>
      </c>
      <c r="AU6">
        <v>14</v>
      </c>
      <c r="AV6">
        <v>5</v>
      </c>
      <c r="AW6">
        <f>IF(AND(AT6=AT5,AV6=AV5),AW5,COUNTA(AY$2:AY6))</f>
        <v>5</v>
      </c>
      <c r="AX6">
        <v>915</v>
      </c>
      <c r="AY6">
        <f ca="1" t="shared" si="0"/>
      </c>
    </row>
    <row r="7" spans="1:51" ht="15">
      <c r="A7" s="5">
        <v>5</v>
      </c>
      <c r="B7" s="93" t="s">
        <v>491</v>
      </c>
      <c r="C7" s="5"/>
      <c r="D7" s="57">
        <v>21</v>
      </c>
      <c r="E7" s="33" t="s">
        <v>388</v>
      </c>
      <c r="F7" s="10" t="str">
        <f t="shared" si="1"/>
        <v>Rome Gittisarn</v>
      </c>
      <c r="G7" s="46"/>
      <c r="H7" s="11"/>
      <c r="I7" s="57">
        <v>17</v>
      </c>
      <c r="J7" s="33" t="s">
        <v>388</v>
      </c>
      <c r="K7" s="10" t="str">
        <f t="shared" si="2"/>
        <v>Zephyr Heyman</v>
      </c>
      <c r="L7" s="46"/>
      <c r="M7" s="12">
        <v>3</v>
      </c>
      <c r="N7" s="80">
        <v>3</v>
      </c>
      <c r="O7" s="33" t="s">
        <v>388</v>
      </c>
      <c r="P7" s="10">
        <f ca="1" t="shared" si="3"/>
      </c>
      <c r="Q7" s="46">
        <v>5</v>
      </c>
      <c r="R7" s="5"/>
      <c r="S7" s="7"/>
      <c r="T7" s="5"/>
      <c r="U7" s="27"/>
      <c r="V7" s="5"/>
      <c r="W7" s="5"/>
      <c r="X7" s="5"/>
      <c r="Y7" s="5"/>
      <c r="Z7" s="5"/>
      <c r="AA7" s="5"/>
      <c r="AT7">
        <v>4</v>
      </c>
      <c r="AU7">
        <v>14</v>
      </c>
      <c r="AV7">
        <v>6</v>
      </c>
      <c r="AW7">
        <f>IF(AND(AT7=AT6,AV7=AV6),AW6,COUNTA(AY$2:AY7))</f>
        <v>6</v>
      </c>
      <c r="AX7">
        <v>875</v>
      </c>
      <c r="AY7">
        <f ca="1" t="shared" si="0"/>
      </c>
    </row>
    <row r="8" spans="1:51" ht="15">
      <c r="A8" s="5">
        <v>6</v>
      </c>
      <c r="B8" s="93" t="s">
        <v>492</v>
      </c>
      <c r="C8" s="5"/>
      <c r="D8" s="57">
        <v>22</v>
      </c>
      <c r="E8" s="34" t="s">
        <v>387</v>
      </c>
      <c r="F8" s="10" t="str">
        <f t="shared" si="1"/>
        <v>Lake Cochrane</v>
      </c>
      <c r="G8" s="46"/>
      <c r="H8" s="11"/>
      <c r="I8" s="57">
        <v>26</v>
      </c>
      <c r="J8" s="34" t="s">
        <v>387</v>
      </c>
      <c r="K8" s="10" t="str">
        <f t="shared" si="2"/>
        <v>Indira Simms</v>
      </c>
      <c r="L8" s="46"/>
      <c r="M8" s="12">
        <v>5</v>
      </c>
      <c r="N8" s="80">
        <v>1</v>
      </c>
      <c r="O8" s="34" t="s">
        <v>387</v>
      </c>
      <c r="P8" s="10">
        <f ca="1" t="shared" si="3"/>
      </c>
      <c r="Q8" s="46">
        <v>1</v>
      </c>
      <c r="R8" s="5"/>
      <c r="S8" s="7"/>
      <c r="T8" s="5"/>
      <c r="U8" s="27"/>
      <c r="V8" s="5"/>
      <c r="W8" s="5"/>
      <c r="X8" s="5"/>
      <c r="Y8" s="5"/>
      <c r="Z8" s="5"/>
      <c r="AA8" s="5"/>
      <c r="AT8">
        <v>3</v>
      </c>
      <c r="AU8">
        <v>13</v>
      </c>
      <c r="AV8">
        <v>4</v>
      </c>
      <c r="AW8">
        <f>IF(AND(AT8=AT7,AV8=AV7),AW7,COUNTA(AY$2:AY8))</f>
        <v>7</v>
      </c>
      <c r="AX8">
        <v>833</v>
      </c>
      <c r="AY8">
        <f ca="1" t="shared" si="0"/>
      </c>
    </row>
    <row r="9" spans="1:51" ht="15">
      <c r="A9" s="5">
        <v>7</v>
      </c>
      <c r="B9" s="93" t="s">
        <v>493</v>
      </c>
      <c r="C9" s="11"/>
      <c r="D9" s="57">
        <v>35</v>
      </c>
      <c r="E9" s="35" t="s">
        <v>389</v>
      </c>
      <c r="F9" s="10">
        <f t="shared" si="1"/>
      </c>
      <c r="G9" s="46"/>
      <c r="H9" s="11"/>
      <c r="I9" s="57">
        <v>31</v>
      </c>
      <c r="J9" s="35" t="s">
        <v>389</v>
      </c>
      <c r="K9" s="10">
        <f t="shared" si="2"/>
      </c>
      <c r="L9" s="46"/>
      <c r="M9" s="12">
        <v>6</v>
      </c>
      <c r="N9" s="80">
        <v>2</v>
      </c>
      <c r="O9" s="35" t="s">
        <v>389</v>
      </c>
      <c r="P9" s="10">
        <f ca="1" t="shared" si="3"/>
      </c>
      <c r="Q9" s="46">
        <v>4</v>
      </c>
      <c r="R9" s="5"/>
      <c r="S9" s="7"/>
      <c r="T9" s="5"/>
      <c r="U9" s="27"/>
      <c r="V9" s="5"/>
      <c r="W9" s="5"/>
      <c r="X9" s="5"/>
      <c r="Y9" s="5"/>
      <c r="Z9" s="5"/>
      <c r="AA9" s="5"/>
      <c r="AT9">
        <v>3</v>
      </c>
      <c r="AU9">
        <v>12</v>
      </c>
      <c r="AV9">
        <v>4</v>
      </c>
      <c r="AW9">
        <f>IF(AND(AT9=AT8,AV9=AV8),AW8,COUNTA(AY$2:AY9))</f>
        <v>7</v>
      </c>
      <c r="AX9">
        <v>833</v>
      </c>
      <c r="AY9">
        <f ca="1" t="shared" si="0"/>
      </c>
    </row>
    <row r="10" spans="1:51" ht="15.75" thickBot="1">
      <c r="A10" s="5">
        <v>8</v>
      </c>
      <c r="B10" s="93" t="s">
        <v>494</v>
      </c>
      <c r="C10" s="11"/>
      <c r="D10" s="75">
        <v>36</v>
      </c>
      <c r="E10" s="48" t="s">
        <v>390</v>
      </c>
      <c r="F10" s="49">
        <f t="shared" si="1"/>
      </c>
      <c r="G10" s="50"/>
      <c r="H10" s="11"/>
      <c r="I10" s="75">
        <v>40</v>
      </c>
      <c r="J10" s="48" t="s">
        <v>390</v>
      </c>
      <c r="K10" s="49">
        <f t="shared" si="2"/>
      </c>
      <c r="L10" s="50"/>
      <c r="N10" s="81"/>
      <c r="O10" s="48" t="s">
        <v>390</v>
      </c>
      <c r="P10" s="49">
        <f ca="1" t="shared" si="3"/>
      </c>
      <c r="Q10" s="50"/>
      <c r="R10" s="5"/>
      <c r="S10" s="7"/>
      <c r="T10" s="5"/>
      <c r="U10" s="15" t="s">
        <v>399</v>
      </c>
      <c r="V10" s="5"/>
      <c r="W10" s="5"/>
      <c r="X10" s="5"/>
      <c r="Y10" s="5"/>
      <c r="Z10" s="5"/>
      <c r="AA10" s="5"/>
      <c r="AT10">
        <v>3</v>
      </c>
      <c r="AU10">
        <v>13</v>
      </c>
      <c r="AV10">
        <v>5</v>
      </c>
      <c r="AW10">
        <f>IF(AND(AT10=AT9,AV10=AV9),AW9,COUNTA(AY$2:AY10))</f>
        <v>9</v>
      </c>
      <c r="AX10">
        <v>750</v>
      </c>
      <c r="AY10">
        <f ca="1" t="shared" si="0"/>
      </c>
    </row>
    <row r="11" spans="1:51" ht="15">
      <c r="A11" s="5">
        <v>9</v>
      </c>
      <c r="B11" s="93" t="s">
        <v>495</v>
      </c>
      <c r="C11" s="11"/>
      <c r="D11" s="62" t="s">
        <v>380</v>
      </c>
      <c r="E11" s="54"/>
      <c r="F11" s="76"/>
      <c r="G11" s="56" t="s">
        <v>382</v>
      </c>
      <c r="H11" s="11"/>
      <c r="I11" s="62" t="s">
        <v>380</v>
      </c>
      <c r="J11" s="54"/>
      <c r="K11" s="76"/>
      <c r="L11" s="56" t="s">
        <v>382</v>
      </c>
      <c r="N11" s="86" t="s">
        <v>380</v>
      </c>
      <c r="O11" s="54"/>
      <c r="P11" s="68"/>
      <c r="Q11" s="56" t="s">
        <v>382</v>
      </c>
      <c r="R11" s="5"/>
      <c r="S11" s="62" t="s">
        <v>380</v>
      </c>
      <c r="T11" s="54"/>
      <c r="U11" s="55" t="s">
        <v>396</v>
      </c>
      <c r="V11" s="56" t="s">
        <v>382</v>
      </c>
      <c r="W11" s="5"/>
      <c r="X11" s="5"/>
      <c r="Y11" s="5"/>
      <c r="Z11" s="5"/>
      <c r="AA11" s="5"/>
      <c r="AT11">
        <v>3</v>
      </c>
      <c r="AU11">
        <v>12</v>
      </c>
      <c r="AV11">
        <v>5</v>
      </c>
      <c r="AW11">
        <f>IF(AND(AT11=AT10,AV11=AV10),AW10,COUNTA(AY$2:AY11))</f>
        <v>9</v>
      </c>
      <c r="AX11">
        <v>750</v>
      </c>
      <c r="AY11">
        <f ca="1" t="shared" si="0"/>
      </c>
    </row>
    <row r="12" spans="1:51" ht="15">
      <c r="A12" s="5">
        <v>10</v>
      </c>
      <c r="B12" s="93" t="s">
        <v>496</v>
      </c>
      <c r="C12" s="11"/>
      <c r="D12" s="57" t="s">
        <v>383</v>
      </c>
      <c r="E12" s="58">
        <v>2</v>
      </c>
      <c r="F12" s="83" t="s">
        <v>394</v>
      </c>
      <c r="G12" s="60" t="s">
        <v>385</v>
      </c>
      <c r="H12" s="11"/>
      <c r="I12" s="57" t="s">
        <v>383</v>
      </c>
      <c r="J12" s="58">
        <v>6</v>
      </c>
      <c r="K12" s="83" t="s">
        <v>394</v>
      </c>
      <c r="L12" s="60" t="s">
        <v>385</v>
      </c>
      <c r="N12" s="87" t="s">
        <v>383</v>
      </c>
      <c r="O12" s="58">
        <v>9</v>
      </c>
      <c r="P12" s="59" t="s">
        <v>394</v>
      </c>
      <c r="Q12" s="60" t="s">
        <v>385</v>
      </c>
      <c r="R12" s="5"/>
      <c r="S12" s="57" t="s">
        <v>383</v>
      </c>
      <c r="T12" s="61">
        <v>12</v>
      </c>
      <c r="U12" s="59" t="s">
        <v>394</v>
      </c>
      <c r="V12" s="60" t="s">
        <v>385</v>
      </c>
      <c r="W12" s="9"/>
      <c r="X12" s="5"/>
      <c r="Y12" s="5"/>
      <c r="Z12" s="5"/>
      <c r="AA12" s="5"/>
      <c r="AT12">
        <v>3</v>
      </c>
      <c r="AU12">
        <v>13</v>
      </c>
      <c r="AV12">
        <v>6</v>
      </c>
      <c r="AW12">
        <f>IF(AND(AT12=AT11,AV12=AV11),AW11,COUNTA(AY$2:AY12))</f>
        <v>11</v>
      </c>
      <c r="AX12">
        <v>713</v>
      </c>
      <c r="AY12">
        <f ca="1" t="shared" si="0"/>
      </c>
    </row>
    <row r="13" spans="1:51" ht="15">
      <c r="A13" s="5">
        <v>11</v>
      </c>
      <c r="B13" s="93" t="s">
        <v>497</v>
      </c>
      <c r="C13" s="11"/>
      <c r="D13" s="57">
        <v>6</v>
      </c>
      <c r="E13" s="31" t="s">
        <v>386</v>
      </c>
      <c r="F13" s="10" t="str">
        <f aca="true" t="shared" si="4" ref="F13:F18">INDEX($B$3:$B$74,D13)&amp;""</f>
        <v>Aricin Marshall</v>
      </c>
      <c r="G13" s="46"/>
      <c r="H13" s="11"/>
      <c r="I13" s="57">
        <v>2</v>
      </c>
      <c r="J13" s="31" t="s">
        <v>386</v>
      </c>
      <c r="K13" s="10" t="str">
        <f aca="true" t="shared" si="5" ref="K13:K18">INDEX($B$3:$B$74,I13)&amp;""</f>
        <v>Koa Birchim</v>
      </c>
      <c r="L13" s="46"/>
      <c r="M13" s="12">
        <v>1</v>
      </c>
      <c r="N13" s="80">
        <v>2</v>
      </c>
      <c r="O13" s="31" t="s">
        <v>386</v>
      </c>
      <c r="P13" s="10">
        <f aca="true" ca="1" t="shared" si="6" ref="P13:P18">_xlfn.IFERROR(INDEX(INDIRECT("Heat"&amp;M13),MATCH(N13,OFFSET(INDIRECT("Heat"&amp;M13),0,1),0)),"")</f>
      </c>
      <c r="Q13" s="46">
        <v>6</v>
      </c>
      <c r="R13" s="12">
        <v>8</v>
      </c>
      <c r="S13" s="65">
        <v>1</v>
      </c>
      <c r="T13" s="31" t="s">
        <v>386</v>
      </c>
      <c r="U13" s="10">
        <f aca="true" ca="1" t="shared" si="7" ref="U13:U18">_xlfn.IFERROR(INDEX(INDIRECT("Heat"&amp;R13),MATCH(S13,OFFSET(INDIRECT("Heat"&amp;R13),0,1),0)),"")</f>
      </c>
      <c r="V13" s="46">
        <v>4</v>
      </c>
      <c r="W13" s="9"/>
      <c r="X13" s="5"/>
      <c r="Y13" s="5"/>
      <c r="Z13" s="5"/>
      <c r="AA13" s="5"/>
      <c r="AT13">
        <v>3</v>
      </c>
      <c r="AU13">
        <v>12</v>
      </c>
      <c r="AV13">
        <v>6</v>
      </c>
      <c r="AW13">
        <f>IF(AND(AT13=AT12,AV13=AV12),AW12,COUNTA(AY$2:AY13))</f>
        <v>11</v>
      </c>
      <c r="AX13">
        <v>713</v>
      </c>
      <c r="AY13">
        <f ca="1" t="shared" si="0"/>
      </c>
    </row>
    <row r="14" spans="1:51" ht="15">
      <c r="A14" s="5">
        <v>12</v>
      </c>
      <c r="B14" s="93" t="s">
        <v>498</v>
      </c>
      <c r="C14" s="11"/>
      <c r="D14" s="57">
        <v>9</v>
      </c>
      <c r="E14" s="32" t="s">
        <v>395</v>
      </c>
      <c r="F14" s="10" t="str">
        <f t="shared" si="4"/>
        <v>Ella Moss</v>
      </c>
      <c r="G14" s="46"/>
      <c r="H14" s="11"/>
      <c r="I14" s="57">
        <v>13</v>
      </c>
      <c r="J14" s="32" t="s">
        <v>395</v>
      </c>
      <c r="K14" s="10" t="str">
        <f t="shared" si="5"/>
        <v>Simon Day</v>
      </c>
      <c r="L14" s="46"/>
      <c r="M14" s="12">
        <v>2</v>
      </c>
      <c r="N14" s="80">
        <v>3</v>
      </c>
      <c r="O14" s="32" t="s">
        <v>395</v>
      </c>
      <c r="P14" s="10">
        <f ca="1" t="shared" si="6"/>
      </c>
      <c r="Q14" s="46">
        <v>4</v>
      </c>
      <c r="R14" s="12">
        <v>8</v>
      </c>
      <c r="S14" s="65">
        <v>3</v>
      </c>
      <c r="T14" s="32" t="s">
        <v>395</v>
      </c>
      <c r="U14" s="10">
        <f ca="1" t="shared" si="7"/>
      </c>
      <c r="V14" s="46">
        <v>3</v>
      </c>
      <c r="W14" s="9"/>
      <c r="X14" s="9"/>
      <c r="Y14" s="9"/>
      <c r="Z14" s="19"/>
      <c r="AA14" s="5"/>
      <c r="AT14">
        <v>2</v>
      </c>
      <c r="AU14">
        <v>11</v>
      </c>
      <c r="AV14">
        <v>4</v>
      </c>
      <c r="AW14">
        <f>IF(AND(AT14=AT13,AV14=AV13),AW13,COUNTA(AY$2:AY14))</f>
        <v>13</v>
      </c>
      <c r="AX14">
        <v>675</v>
      </c>
      <c r="AY14">
        <f ca="1" t="shared" si="0"/>
      </c>
    </row>
    <row r="15" spans="1:51" ht="15.75" thickBot="1">
      <c r="A15" s="5">
        <v>13</v>
      </c>
      <c r="B15" s="93" t="s">
        <v>499</v>
      </c>
      <c r="C15" s="11"/>
      <c r="D15" s="57">
        <v>20</v>
      </c>
      <c r="E15" s="33" t="s">
        <v>388</v>
      </c>
      <c r="F15" s="10" t="str">
        <f t="shared" si="4"/>
        <v>Hugo Goodfield</v>
      </c>
      <c r="G15" s="46"/>
      <c r="H15" s="11"/>
      <c r="I15" s="57">
        <v>16</v>
      </c>
      <c r="J15" s="33" t="s">
        <v>388</v>
      </c>
      <c r="K15" s="10" t="str">
        <f t="shared" si="5"/>
        <v>Maddox Keet</v>
      </c>
      <c r="L15" s="46"/>
      <c r="M15" s="12">
        <v>4</v>
      </c>
      <c r="N15" s="80">
        <v>1</v>
      </c>
      <c r="O15" s="33" t="s">
        <v>388</v>
      </c>
      <c r="P15" s="10">
        <f ca="1" t="shared" si="6"/>
      </c>
      <c r="Q15" s="46">
        <v>5</v>
      </c>
      <c r="R15" s="12">
        <v>9</v>
      </c>
      <c r="S15" s="65">
        <v>2</v>
      </c>
      <c r="T15" s="33" t="s">
        <v>388</v>
      </c>
      <c r="U15" s="10">
        <f ca="1" t="shared" si="7"/>
      </c>
      <c r="V15" s="46">
        <v>6</v>
      </c>
      <c r="W15" s="9"/>
      <c r="X15" s="18"/>
      <c r="Y15" s="18"/>
      <c r="Z15" s="20"/>
      <c r="AA15" s="18"/>
      <c r="AT15">
        <v>2</v>
      </c>
      <c r="AU15">
        <v>10</v>
      </c>
      <c r="AV15">
        <v>4</v>
      </c>
      <c r="AW15">
        <f>IF(AND(AT15=AT14,AV15=AV14),AW14,COUNTA(AY$2:AY15))</f>
        <v>13</v>
      </c>
      <c r="AX15">
        <v>675</v>
      </c>
      <c r="AY15">
        <f ca="1" t="shared" si="0"/>
      </c>
    </row>
    <row r="16" spans="1:51" ht="15">
      <c r="A16" s="5">
        <v>14</v>
      </c>
      <c r="B16" s="93" t="s">
        <v>500</v>
      </c>
      <c r="C16" s="11"/>
      <c r="D16" s="57">
        <v>23</v>
      </c>
      <c r="E16" s="34" t="s">
        <v>387</v>
      </c>
      <c r="F16" s="10" t="str">
        <f t="shared" si="4"/>
        <v>Flynn VanAuker</v>
      </c>
      <c r="G16" s="46"/>
      <c r="H16" s="11"/>
      <c r="I16" s="57">
        <v>27</v>
      </c>
      <c r="J16" s="34" t="s">
        <v>387</v>
      </c>
      <c r="K16" s="10">
        <f t="shared" si="5"/>
      </c>
      <c r="L16" s="46"/>
      <c r="M16" s="12">
        <v>5</v>
      </c>
      <c r="N16" s="80">
        <v>2</v>
      </c>
      <c r="O16" s="34" t="s">
        <v>387</v>
      </c>
      <c r="P16" s="10">
        <f ca="1" t="shared" si="6"/>
      </c>
      <c r="Q16" s="46">
        <v>2</v>
      </c>
      <c r="R16" s="13">
        <v>10</v>
      </c>
      <c r="S16" s="65">
        <v>1</v>
      </c>
      <c r="T16" s="34" t="s">
        <v>387</v>
      </c>
      <c r="U16" s="10">
        <f ca="1" t="shared" si="7"/>
      </c>
      <c r="V16" s="46">
        <v>5</v>
      </c>
      <c r="W16" s="9"/>
      <c r="X16" s="53" t="s">
        <v>380</v>
      </c>
      <c r="Y16" s="54"/>
      <c r="Z16" s="64" t="s">
        <v>397</v>
      </c>
      <c r="AA16" s="69" t="s">
        <v>382</v>
      </c>
      <c r="AT16">
        <v>2</v>
      </c>
      <c r="AU16">
        <v>9</v>
      </c>
      <c r="AV16">
        <v>4</v>
      </c>
      <c r="AW16">
        <f>IF(AND(AT16=AT15,AV16=AV15),AW15,COUNTA(AY$2:AY16))</f>
        <v>13</v>
      </c>
      <c r="AX16">
        <v>675</v>
      </c>
      <c r="AY16">
        <f ca="1" t="shared" si="0"/>
      </c>
    </row>
    <row r="17" spans="1:51" ht="15">
      <c r="A17" s="5">
        <v>15</v>
      </c>
      <c r="B17" s="93" t="s">
        <v>501</v>
      </c>
      <c r="C17" s="11"/>
      <c r="D17" s="57">
        <v>34</v>
      </c>
      <c r="E17" s="35" t="s">
        <v>389</v>
      </c>
      <c r="F17" s="10">
        <f t="shared" si="4"/>
      </c>
      <c r="G17" s="46"/>
      <c r="H17" s="11"/>
      <c r="I17" s="57">
        <v>30</v>
      </c>
      <c r="J17" s="35" t="s">
        <v>389</v>
      </c>
      <c r="K17" s="10">
        <f t="shared" si="5"/>
      </c>
      <c r="L17" s="46"/>
      <c r="M17" s="12">
        <v>6</v>
      </c>
      <c r="N17" s="80">
        <v>3</v>
      </c>
      <c r="O17" s="35" t="s">
        <v>389</v>
      </c>
      <c r="P17" s="10">
        <f ca="1" t="shared" si="6"/>
      </c>
      <c r="Q17" s="46">
        <v>3</v>
      </c>
      <c r="R17" s="13">
        <v>10</v>
      </c>
      <c r="S17" s="65">
        <v>3</v>
      </c>
      <c r="T17" s="35" t="s">
        <v>389</v>
      </c>
      <c r="U17" s="10">
        <f ca="1" t="shared" si="7"/>
      </c>
      <c r="V17" s="46">
        <v>1</v>
      </c>
      <c r="W17" s="9"/>
      <c r="X17" s="70" t="s">
        <v>383</v>
      </c>
      <c r="Y17" s="61">
        <v>14</v>
      </c>
      <c r="Z17" s="71"/>
      <c r="AA17" s="60" t="s">
        <v>385</v>
      </c>
      <c r="AT17">
        <v>2</v>
      </c>
      <c r="AU17">
        <v>8</v>
      </c>
      <c r="AV17">
        <v>4</v>
      </c>
      <c r="AW17">
        <f>IF(AND(AT17=AT16,AV17=AV16),AW16,COUNTA(AY$2:AY17))</f>
        <v>13</v>
      </c>
      <c r="AX17">
        <v>675</v>
      </c>
      <c r="AY17">
        <f ca="1" t="shared" si="0"/>
      </c>
    </row>
    <row r="18" spans="1:51" ht="15.75" thickBot="1">
      <c r="A18" s="5">
        <v>16</v>
      </c>
      <c r="B18" s="93" t="s">
        <v>502</v>
      </c>
      <c r="C18" s="11"/>
      <c r="D18" s="75">
        <v>37</v>
      </c>
      <c r="E18" s="48" t="s">
        <v>390</v>
      </c>
      <c r="F18" s="49">
        <f t="shared" si="4"/>
      </c>
      <c r="G18" s="50"/>
      <c r="H18" s="11"/>
      <c r="I18" s="75">
        <v>41</v>
      </c>
      <c r="J18" s="48" t="s">
        <v>390</v>
      </c>
      <c r="K18" s="49">
        <f t="shared" si="5"/>
      </c>
      <c r="L18" s="50"/>
      <c r="M18" s="12">
        <v>7</v>
      </c>
      <c r="N18" s="81">
        <v>3</v>
      </c>
      <c r="O18" s="48" t="s">
        <v>390</v>
      </c>
      <c r="P18" s="49">
        <f ca="1" t="shared" si="6"/>
      </c>
      <c r="Q18" s="50">
        <v>1</v>
      </c>
      <c r="R18" s="13">
        <v>11</v>
      </c>
      <c r="S18" s="66">
        <v>2</v>
      </c>
      <c r="T18" s="48" t="s">
        <v>390</v>
      </c>
      <c r="U18" s="49">
        <f ca="1" t="shared" si="7"/>
      </c>
      <c r="V18" s="50">
        <v>2</v>
      </c>
      <c r="W18" s="21">
        <v>12</v>
      </c>
      <c r="X18" s="88">
        <v>1</v>
      </c>
      <c r="Y18" s="31" t="s">
        <v>386</v>
      </c>
      <c r="Z18" s="14">
        <f aca="true" ca="1" t="shared" si="8" ref="Z18:Z23">_xlfn.IFERROR(INDEX(INDIRECT("Heat"&amp;W18),MATCH(X18,OFFSET(INDIRECT("Heat"&amp;W18),0,1),0)),"")</f>
      </c>
      <c r="AA18" s="46">
        <v>6</v>
      </c>
      <c r="AT18">
        <v>2</v>
      </c>
      <c r="AU18">
        <v>11</v>
      </c>
      <c r="AV18">
        <v>5</v>
      </c>
      <c r="AW18">
        <f>IF(AND(AT18=AT17,AV18=AV17),AW17,COUNTA(AY$2:AY18))</f>
        <v>17</v>
      </c>
      <c r="AX18">
        <v>600</v>
      </c>
      <c r="AY18">
        <f ca="1" t="shared" si="0"/>
      </c>
    </row>
    <row r="19" spans="1:51" ht="15">
      <c r="A19" s="5">
        <v>17</v>
      </c>
      <c r="B19" s="93" t="s">
        <v>503</v>
      </c>
      <c r="C19" s="11"/>
      <c r="D19" s="62" t="s">
        <v>380</v>
      </c>
      <c r="E19" s="54"/>
      <c r="F19" s="68"/>
      <c r="G19" s="56" t="s">
        <v>382</v>
      </c>
      <c r="H19" s="11"/>
      <c r="I19" s="62" t="s">
        <v>380</v>
      </c>
      <c r="J19" s="54"/>
      <c r="K19" s="68"/>
      <c r="L19" s="56" t="s">
        <v>382</v>
      </c>
      <c r="N19" s="84" t="s">
        <v>380</v>
      </c>
      <c r="O19" s="54"/>
      <c r="P19" s="68"/>
      <c r="Q19" s="56" t="s">
        <v>382</v>
      </c>
      <c r="R19" s="5"/>
      <c r="S19" s="62" t="s">
        <v>380</v>
      </c>
      <c r="T19" s="54"/>
      <c r="U19" s="55" t="s">
        <v>398</v>
      </c>
      <c r="V19" s="56" t="s">
        <v>382</v>
      </c>
      <c r="W19" s="21">
        <v>12</v>
      </c>
      <c r="X19" s="88">
        <v>2</v>
      </c>
      <c r="Y19" s="32" t="s">
        <v>395</v>
      </c>
      <c r="Z19" s="14">
        <f ca="1" t="shared" si="8"/>
      </c>
      <c r="AA19" s="46">
        <v>3</v>
      </c>
      <c r="AT19">
        <v>2</v>
      </c>
      <c r="AU19">
        <v>10</v>
      </c>
      <c r="AV19">
        <v>5</v>
      </c>
      <c r="AW19">
        <f>IF(AND(AT19=AT18,AV19=AV18),AW18,COUNTA(AY$2:AY19))</f>
        <v>17</v>
      </c>
      <c r="AX19">
        <v>600</v>
      </c>
      <c r="AY19">
        <f ca="1" t="shared" si="0"/>
      </c>
    </row>
    <row r="20" spans="1:51" ht="15">
      <c r="A20" s="5">
        <v>18</v>
      </c>
      <c r="B20" s="93" t="s">
        <v>504</v>
      </c>
      <c r="C20" s="11"/>
      <c r="D20" s="57" t="s">
        <v>383</v>
      </c>
      <c r="E20" s="58">
        <v>3</v>
      </c>
      <c r="F20" s="83" t="s">
        <v>394</v>
      </c>
      <c r="G20" s="60" t="s">
        <v>385</v>
      </c>
      <c r="H20" s="11"/>
      <c r="I20" s="57" t="s">
        <v>383</v>
      </c>
      <c r="J20" s="58">
        <v>7</v>
      </c>
      <c r="K20" s="83" t="s">
        <v>394</v>
      </c>
      <c r="L20" s="60" t="s">
        <v>385</v>
      </c>
      <c r="N20" s="85" t="s">
        <v>383</v>
      </c>
      <c r="O20" s="58">
        <v>10</v>
      </c>
      <c r="P20" s="59" t="s">
        <v>394</v>
      </c>
      <c r="Q20" s="60" t="s">
        <v>385</v>
      </c>
      <c r="R20" s="5"/>
      <c r="S20" s="57" t="s">
        <v>383</v>
      </c>
      <c r="T20" s="61">
        <v>13</v>
      </c>
      <c r="U20" s="59" t="s">
        <v>394</v>
      </c>
      <c r="V20" s="60" t="s">
        <v>385</v>
      </c>
      <c r="W20" s="21">
        <v>12</v>
      </c>
      <c r="X20" s="88">
        <v>3</v>
      </c>
      <c r="Y20" s="33" t="s">
        <v>388</v>
      </c>
      <c r="Z20" s="14">
        <f ca="1" t="shared" si="8"/>
      </c>
      <c r="AA20" s="46">
        <v>5</v>
      </c>
      <c r="AT20">
        <v>2</v>
      </c>
      <c r="AU20">
        <v>9</v>
      </c>
      <c r="AV20">
        <v>5</v>
      </c>
      <c r="AW20">
        <f>IF(AND(AT20=AT19,AV20=AV19),AW19,COUNTA(AY$2:AY20))</f>
        <v>17</v>
      </c>
      <c r="AX20">
        <v>600</v>
      </c>
      <c r="AY20">
        <f ca="1" t="shared" si="0"/>
      </c>
    </row>
    <row r="21" spans="1:51" ht="15">
      <c r="A21" s="5">
        <v>19</v>
      </c>
      <c r="B21" s="93" t="s">
        <v>505</v>
      </c>
      <c r="C21" s="11"/>
      <c r="D21" s="57">
        <v>5</v>
      </c>
      <c r="E21" s="31" t="s">
        <v>386</v>
      </c>
      <c r="F21" s="10" t="str">
        <f aca="true" t="shared" si="9" ref="F21:F26">INDEX($B$3:$B$74,D21)&amp;""</f>
        <v>Clemente Rojas</v>
      </c>
      <c r="G21" s="46"/>
      <c r="H21" s="11"/>
      <c r="I21" s="57">
        <v>1</v>
      </c>
      <c r="J21" s="31" t="s">
        <v>386</v>
      </c>
      <c r="K21" s="10" t="str">
        <f aca="true" t="shared" si="10" ref="K21:K26">INDEX($B$3:$B$74,I21)&amp;""</f>
        <v>Ryker Abing</v>
      </c>
      <c r="L21" s="46"/>
      <c r="M21" s="12">
        <v>1</v>
      </c>
      <c r="N21" s="80">
        <v>3</v>
      </c>
      <c r="O21" s="31" t="s">
        <v>386</v>
      </c>
      <c r="P21" s="10">
        <f aca="true" ca="1" t="shared" si="11" ref="P21:P26">_xlfn.IFERROR(INDEX(INDIRECT("Heat"&amp;M21),MATCH(N21,OFFSET(INDIRECT("Heat"&amp;M21),0,1),0)),"")</f>
      </c>
      <c r="Q21" s="46">
        <v>3</v>
      </c>
      <c r="R21" s="12">
        <v>8</v>
      </c>
      <c r="S21" s="65">
        <v>2</v>
      </c>
      <c r="T21" s="31" t="s">
        <v>386</v>
      </c>
      <c r="U21" s="10">
        <f aca="true" ca="1" t="shared" si="12" ref="U21:U26">_xlfn.IFERROR(INDEX(INDIRECT("Heat"&amp;R21),MATCH(S21,OFFSET(INDIRECT("Heat"&amp;R21),0,1),0)),"")</f>
      </c>
      <c r="V21" s="46">
        <v>6</v>
      </c>
      <c r="W21" s="21">
        <v>13</v>
      </c>
      <c r="X21" s="88">
        <v>1</v>
      </c>
      <c r="Y21" s="34" t="s">
        <v>387</v>
      </c>
      <c r="Z21" s="14">
        <f ca="1" t="shared" si="8"/>
      </c>
      <c r="AA21" s="46">
        <v>2</v>
      </c>
      <c r="AT21">
        <v>2</v>
      </c>
      <c r="AU21">
        <v>8</v>
      </c>
      <c r="AV21">
        <v>5</v>
      </c>
      <c r="AW21">
        <f>IF(AND(AT21=AT20,AV21=AV20),AW20,COUNTA(AY$2:AY21))</f>
        <v>17</v>
      </c>
      <c r="AX21">
        <v>600</v>
      </c>
      <c r="AY21">
        <f ca="1" t="shared" si="0"/>
      </c>
    </row>
    <row r="22" spans="1:51" ht="15">
      <c r="A22" s="5">
        <v>20</v>
      </c>
      <c r="B22" s="93" t="s">
        <v>506</v>
      </c>
      <c r="C22" s="11"/>
      <c r="D22" s="57">
        <v>10</v>
      </c>
      <c r="E22" s="32" t="s">
        <v>395</v>
      </c>
      <c r="F22" s="10" t="str">
        <f t="shared" si="9"/>
        <v>Sofia Loyd</v>
      </c>
      <c r="G22" s="46"/>
      <c r="H22" s="11"/>
      <c r="I22" s="57">
        <v>14</v>
      </c>
      <c r="J22" s="32" t="s">
        <v>395</v>
      </c>
      <c r="K22" s="10" t="str">
        <f t="shared" si="10"/>
        <v>Ryder Charrette</v>
      </c>
      <c r="L22" s="46"/>
      <c r="M22" s="12">
        <v>3</v>
      </c>
      <c r="N22" s="80">
        <v>1</v>
      </c>
      <c r="O22" s="32" t="s">
        <v>395</v>
      </c>
      <c r="P22" s="10">
        <f ca="1" t="shared" si="11"/>
      </c>
      <c r="Q22" s="46">
        <v>4</v>
      </c>
      <c r="R22" s="12">
        <v>9</v>
      </c>
      <c r="S22" s="65">
        <v>1</v>
      </c>
      <c r="T22" s="32" t="s">
        <v>395</v>
      </c>
      <c r="U22" s="10">
        <f ca="1" t="shared" si="12"/>
      </c>
      <c r="V22" s="46">
        <v>4</v>
      </c>
      <c r="W22" s="21">
        <v>13</v>
      </c>
      <c r="X22" s="88">
        <v>2</v>
      </c>
      <c r="Y22" s="35" t="s">
        <v>389</v>
      </c>
      <c r="Z22" s="14">
        <f ca="1" t="shared" si="8"/>
      </c>
      <c r="AA22" s="46">
        <v>1</v>
      </c>
      <c r="AT22">
        <v>2</v>
      </c>
      <c r="AU22">
        <v>9</v>
      </c>
      <c r="AV22">
        <v>6</v>
      </c>
      <c r="AW22">
        <f>IF(AND(AT22=AT21,AV22=AV21),AW21,COUNTA(AY$2:AY22))</f>
        <v>21</v>
      </c>
      <c r="AX22">
        <v>570</v>
      </c>
      <c r="AY22">
        <f ca="1" t="shared" si="0"/>
      </c>
    </row>
    <row r="23" spans="1:51" ht="15.75" thickBot="1">
      <c r="A23" s="5">
        <v>21</v>
      </c>
      <c r="B23" s="93" t="s">
        <v>507</v>
      </c>
      <c r="C23" s="11"/>
      <c r="D23" s="57">
        <v>19</v>
      </c>
      <c r="E23" s="33" t="s">
        <v>388</v>
      </c>
      <c r="F23" s="10" t="str">
        <f t="shared" si="9"/>
        <v>Patrick Carroll</v>
      </c>
      <c r="G23" s="46"/>
      <c r="H23" s="11"/>
      <c r="I23" s="57">
        <v>15</v>
      </c>
      <c r="J23" s="33" t="s">
        <v>388</v>
      </c>
      <c r="K23" s="10" t="str">
        <f t="shared" si="10"/>
        <v>Sawyer Anderson</v>
      </c>
      <c r="L23" s="46"/>
      <c r="M23" s="12">
        <v>4</v>
      </c>
      <c r="N23" s="80">
        <v>2</v>
      </c>
      <c r="O23" s="33" t="s">
        <v>388</v>
      </c>
      <c r="P23" s="10">
        <f ca="1" t="shared" si="11"/>
      </c>
      <c r="Q23" s="46">
        <v>1</v>
      </c>
      <c r="R23" s="12">
        <v>9</v>
      </c>
      <c r="S23" s="65">
        <v>3</v>
      </c>
      <c r="T23" s="33" t="s">
        <v>388</v>
      </c>
      <c r="U23" s="10">
        <f ca="1" t="shared" si="12"/>
      </c>
      <c r="V23" s="46">
        <v>3</v>
      </c>
      <c r="W23" s="21">
        <v>13</v>
      </c>
      <c r="X23" s="89">
        <v>3</v>
      </c>
      <c r="Y23" s="48" t="s">
        <v>390</v>
      </c>
      <c r="Z23" s="72">
        <f ca="1" t="shared" si="8"/>
      </c>
      <c r="AA23" s="50">
        <v>4</v>
      </c>
      <c r="AT23">
        <v>1</v>
      </c>
      <c r="AU23">
        <v>7</v>
      </c>
      <c r="AV23">
        <v>4</v>
      </c>
      <c r="AW23">
        <f>IF(AND(AT23=AT22,AV23=AV22),AW22,COUNTA(AY$2:AY23))</f>
        <v>22</v>
      </c>
      <c r="AX23">
        <v>563</v>
      </c>
      <c r="AY23">
        <f ca="1" t="shared" si="0"/>
      </c>
    </row>
    <row r="24" spans="1:51" ht="15">
      <c r="A24" s="5">
        <v>22</v>
      </c>
      <c r="B24" s="93" t="s">
        <v>508</v>
      </c>
      <c r="C24" s="11"/>
      <c r="D24" s="57">
        <v>24</v>
      </c>
      <c r="E24" s="34" t="s">
        <v>387</v>
      </c>
      <c r="F24" s="10" t="str">
        <f t="shared" si="9"/>
        <v>Sully Notaro</v>
      </c>
      <c r="G24" s="46"/>
      <c r="H24" s="11"/>
      <c r="I24" s="57">
        <v>28</v>
      </c>
      <c r="J24" s="34" t="s">
        <v>387</v>
      </c>
      <c r="K24" s="10">
        <f t="shared" si="10"/>
      </c>
      <c r="L24" s="46"/>
      <c r="M24" s="12">
        <v>5</v>
      </c>
      <c r="N24" s="80">
        <v>3</v>
      </c>
      <c r="O24" s="34" t="s">
        <v>387</v>
      </c>
      <c r="P24" s="10">
        <f ca="1" t="shared" si="11"/>
      </c>
      <c r="Q24" s="46">
        <v>2</v>
      </c>
      <c r="R24" s="12">
        <v>10</v>
      </c>
      <c r="S24" s="65">
        <v>2</v>
      </c>
      <c r="T24" s="34" t="s">
        <v>387</v>
      </c>
      <c r="U24" s="10">
        <f ca="1" t="shared" si="12"/>
      </c>
      <c r="V24" s="46">
        <v>2</v>
      </c>
      <c r="W24" s="5"/>
      <c r="X24" s="22"/>
      <c r="Y24" s="22"/>
      <c r="Z24" s="20"/>
      <c r="AA24" s="22"/>
      <c r="AT24">
        <v>1</v>
      </c>
      <c r="AU24">
        <v>6</v>
      </c>
      <c r="AV24">
        <v>4</v>
      </c>
      <c r="AW24">
        <f>IF(AND(AT24=AT23,AV24=AV23),AW23,COUNTA(AY$2:AY24))</f>
        <v>22</v>
      </c>
      <c r="AX24">
        <v>563</v>
      </c>
      <c r="AY24">
        <f ca="1" t="shared" si="0"/>
      </c>
    </row>
    <row r="25" spans="1:51" ht="15">
      <c r="A25" s="5">
        <v>23</v>
      </c>
      <c r="B25" s="93" t="s">
        <v>509</v>
      </c>
      <c r="C25" s="11"/>
      <c r="D25" s="57">
        <v>33</v>
      </c>
      <c r="E25" s="35" t="s">
        <v>389</v>
      </c>
      <c r="F25" s="10">
        <f t="shared" si="9"/>
      </c>
      <c r="G25" s="46"/>
      <c r="H25" s="11"/>
      <c r="I25" s="57">
        <v>29</v>
      </c>
      <c r="J25" s="35" t="s">
        <v>389</v>
      </c>
      <c r="K25" s="10">
        <f t="shared" si="10"/>
      </c>
      <c r="L25" s="46"/>
      <c r="M25" s="12">
        <v>7</v>
      </c>
      <c r="N25" s="80">
        <v>1</v>
      </c>
      <c r="O25" s="35" t="s">
        <v>389</v>
      </c>
      <c r="P25" s="10">
        <f ca="1" t="shared" si="11"/>
      </c>
      <c r="Q25" s="46">
        <v>5</v>
      </c>
      <c r="R25" s="12">
        <v>11</v>
      </c>
      <c r="S25" s="65">
        <v>1</v>
      </c>
      <c r="T25" s="35" t="s">
        <v>389</v>
      </c>
      <c r="U25" s="10">
        <f ca="1" t="shared" si="12"/>
      </c>
      <c r="V25" s="46">
        <v>1</v>
      </c>
      <c r="W25" s="5"/>
      <c r="X25" s="5"/>
      <c r="Y25" s="42"/>
      <c r="Z25" s="42"/>
      <c r="AA25" s="42"/>
      <c r="AT25">
        <v>1</v>
      </c>
      <c r="AU25">
        <v>5</v>
      </c>
      <c r="AV25">
        <v>4</v>
      </c>
      <c r="AW25">
        <f>IF(AND(AT25=AT24,AV25=AV24),AW24,COUNTA(AY$2:AY25))</f>
        <v>22</v>
      </c>
      <c r="AX25">
        <v>563</v>
      </c>
      <c r="AY25">
        <f ca="1" t="shared" si="0"/>
      </c>
    </row>
    <row r="26" spans="1:51" ht="15.75" thickBot="1">
      <c r="A26" s="5">
        <v>24</v>
      </c>
      <c r="B26" s="93" t="s">
        <v>510</v>
      </c>
      <c r="C26" s="11"/>
      <c r="D26" s="75">
        <v>38</v>
      </c>
      <c r="E26" s="48" t="s">
        <v>390</v>
      </c>
      <c r="F26" s="49">
        <f t="shared" si="9"/>
      </c>
      <c r="G26" s="50"/>
      <c r="H26" s="11"/>
      <c r="I26" s="75">
        <v>42</v>
      </c>
      <c r="J26" s="48" t="s">
        <v>390</v>
      </c>
      <c r="K26" s="49">
        <f t="shared" si="10"/>
      </c>
      <c r="L26" s="50"/>
      <c r="N26" s="81"/>
      <c r="O26" s="48" t="s">
        <v>390</v>
      </c>
      <c r="P26" s="49">
        <f ca="1" t="shared" si="11"/>
      </c>
      <c r="Q26" s="50"/>
      <c r="R26" s="13">
        <v>11</v>
      </c>
      <c r="S26" s="66">
        <v>3</v>
      </c>
      <c r="T26" s="48" t="s">
        <v>390</v>
      </c>
      <c r="U26" s="49">
        <f ca="1" t="shared" si="12"/>
      </c>
      <c r="V26" s="50">
        <v>5</v>
      </c>
      <c r="W26" s="5"/>
      <c r="X26" s="5"/>
      <c r="Y26" s="5"/>
      <c r="Z26" s="5"/>
      <c r="AT26">
        <v>1</v>
      </c>
      <c r="AU26">
        <v>4</v>
      </c>
      <c r="AV26">
        <v>4</v>
      </c>
      <c r="AW26">
        <f>IF(AND(AT26=AT25,AV26=AV25),AW25,COUNTA(AY$2:AY26))</f>
        <v>22</v>
      </c>
      <c r="AX26">
        <v>563</v>
      </c>
      <c r="AY26">
        <f ca="1" t="shared" si="0"/>
      </c>
    </row>
    <row r="27" spans="1:51" ht="15">
      <c r="A27" s="5">
        <v>25</v>
      </c>
      <c r="B27" s="93" t="s">
        <v>511</v>
      </c>
      <c r="C27" s="11"/>
      <c r="D27" s="62" t="s">
        <v>380</v>
      </c>
      <c r="E27" s="54"/>
      <c r="F27" s="68"/>
      <c r="G27" s="56" t="s">
        <v>382</v>
      </c>
      <c r="H27" s="11"/>
      <c r="I27" s="11"/>
      <c r="J27" s="11"/>
      <c r="K27" s="11"/>
      <c r="L27" s="11"/>
      <c r="N27" s="86" t="s">
        <v>380</v>
      </c>
      <c r="O27" s="54"/>
      <c r="P27" s="68"/>
      <c r="Q27" s="56" t="s">
        <v>382</v>
      </c>
      <c r="W27" s="5"/>
      <c r="X27" s="5"/>
      <c r="Y27" s="5"/>
      <c r="Z27" s="5"/>
      <c r="AT27">
        <v>1</v>
      </c>
      <c r="AU27">
        <v>3</v>
      </c>
      <c r="AV27">
        <v>4</v>
      </c>
      <c r="AW27">
        <f>IF(AND(AT27=AT26,AV27=AV26),AW26,COUNTA(AY$2:AY27))</f>
        <v>22</v>
      </c>
      <c r="AX27">
        <v>563</v>
      </c>
      <c r="AY27">
        <f ca="1" t="shared" si="0"/>
      </c>
    </row>
    <row r="28" spans="1:51" ht="15">
      <c r="A28" s="5">
        <v>26</v>
      </c>
      <c r="B28" s="93" t="s">
        <v>512</v>
      </c>
      <c r="C28" s="11"/>
      <c r="D28" s="57" t="s">
        <v>383</v>
      </c>
      <c r="E28" s="58">
        <v>4</v>
      </c>
      <c r="F28" s="83" t="s">
        <v>394</v>
      </c>
      <c r="G28" s="60" t="s">
        <v>385</v>
      </c>
      <c r="H28" s="11"/>
      <c r="I28" s="11"/>
      <c r="J28" s="42"/>
      <c r="K28" s="42"/>
      <c r="L28" s="42"/>
      <c r="N28" s="87" t="s">
        <v>383</v>
      </c>
      <c r="O28" s="61">
        <v>11</v>
      </c>
      <c r="P28" s="59" t="s">
        <v>394</v>
      </c>
      <c r="Q28" s="60" t="s">
        <v>385</v>
      </c>
      <c r="T28" s="42"/>
      <c r="U28" s="42"/>
      <c r="V28" s="42"/>
      <c r="W28" s="5"/>
      <c r="X28" s="5"/>
      <c r="Y28" s="5"/>
      <c r="Z28" s="5"/>
      <c r="AT28">
        <v>1</v>
      </c>
      <c r="AU28">
        <v>2</v>
      </c>
      <c r="AV28">
        <v>4</v>
      </c>
      <c r="AW28">
        <f>IF(AND(AT28=AT27,AV28=AV27),AW27,COUNTA(AY$2:AY28))</f>
        <v>22</v>
      </c>
      <c r="AX28">
        <v>563</v>
      </c>
      <c r="AY28">
        <f ca="1" t="shared" si="0"/>
      </c>
    </row>
    <row r="29" spans="1:51" ht="15">
      <c r="A29" s="5">
        <v>27</v>
      </c>
      <c r="B29" s="29"/>
      <c r="C29" s="11"/>
      <c r="D29" s="57">
        <v>4</v>
      </c>
      <c r="E29" s="31" t="s">
        <v>386</v>
      </c>
      <c r="F29" s="10" t="str">
        <f aca="true" t="shared" si="13" ref="F29:F34">INDEX($B$3:$B$74,D29)&amp;""</f>
        <v>Zoey Kaina</v>
      </c>
      <c r="G29" s="46"/>
      <c r="H29" s="11"/>
      <c r="I29" s="11"/>
      <c r="J29" s="5"/>
      <c r="K29" s="5"/>
      <c r="L29" s="24"/>
      <c r="M29" s="12">
        <v>2</v>
      </c>
      <c r="N29" s="80">
        <v>1</v>
      </c>
      <c r="O29" s="31" t="s">
        <v>386</v>
      </c>
      <c r="P29" s="10">
        <f aca="true" ca="1" t="shared" si="14" ref="P29:P34">_xlfn.IFERROR(INDEX(INDIRECT("Heat"&amp;M29),MATCH(N29,OFFSET(INDIRECT("Heat"&amp;M29),0,1),0)),"")</f>
      </c>
      <c r="Q29" s="46">
        <v>5</v>
      </c>
      <c r="R29" s="5"/>
      <c r="S29" s="5"/>
      <c r="T29" s="5"/>
      <c r="U29" s="5"/>
      <c r="V29" s="24"/>
      <c r="W29" s="5"/>
      <c r="X29" s="5"/>
      <c r="Y29" s="5"/>
      <c r="Z29" s="5"/>
      <c r="AT29">
        <v>1</v>
      </c>
      <c r="AU29">
        <v>1</v>
      </c>
      <c r="AV29">
        <v>4</v>
      </c>
      <c r="AW29">
        <f>IF(AND(AT29=AT28,AV29=AV28),AW28,COUNTA(AY$2:AY29))</f>
        <v>22</v>
      </c>
      <c r="AX29">
        <v>563</v>
      </c>
      <c r="AY29">
        <f ca="1" t="shared" si="0"/>
      </c>
    </row>
    <row r="30" spans="1:51" ht="15">
      <c r="A30" s="5">
        <v>28</v>
      </c>
      <c r="B30" s="29"/>
      <c r="C30" s="11"/>
      <c r="D30" s="57">
        <v>11</v>
      </c>
      <c r="E30" s="32" t="s">
        <v>395</v>
      </c>
      <c r="F30" s="10" t="str">
        <f t="shared" si="13"/>
        <v>Reagan Neville</v>
      </c>
      <c r="G30" s="46"/>
      <c r="H30" s="11"/>
      <c r="I30" s="11"/>
      <c r="J30" s="5"/>
      <c r="K30" s="5"/>
      <c r="L30" s="24"/>
      <c r="M30" s="12">
        <v>3</v>
      </c>
      <c r="N30" s="80">
        <v>2</v>
      </c>
      <c r="O30" s="32" t="s">
        <v>395</v>
      </c>
      <c r="P30" s="10">
        <f ca="1" t="shared" si="14"/>
      </c>
      <c r="Q30" s="46">
        <v>4</v>
      </c>
      <c r="R30" s="5"/>
      <c r="S30" s="5"/>
      <c r="T30" s="5"/>
      <c r="U30" s="5"/>
      <c r="V30" s="24"/>
      <c r="W30" s="5"/>
      <c r="X30" s="5"/>
      <c r="Y30" s="5"/>
      <c r="Z30" s="5"/>
      <c r="AT30">
        <v>1</v>
      </c>
      <c r="AU30">
        <v>7</v>
      </c>
      <c r="AV30">
        <v>5</v>
      </c>
      <c r="AW30">
        <f>IF(AND(AT30=AT29,AV30=AV29),AW29,COUNTA(AY$2:AY30))</f>
        <v>29</v>
      </c>
      <c r="AX30">
        <v>510</v>
      </c>
      <c r="AY30">
        <f ca="1" t="shared" si="0"/>
      </c>
    </row>
    <row r="31" spans="1:51" ht="15">
      <c r="A31" s="5">
        <v>29</v>
      </c>
      <c r="B31" s="29"/>
      <c r="C31" s="11"/>
      <c r="D31" s="57">
        <v>18</v>
      </c>
      <c r="E31" s="33" t="s">
        <v>388</v>
      </c>
      <c r="F31" s="10" t="str">
        <f t="shared" si="13"/>
        <v>Nikolina Negard</v>
      </c>
      <c r="G31" s="46"/>
      <c r="H31" s="11"/>
      <c r="I31" s="11"/>
      <c r="J31" s="5"/>
      <c r="K31" s="5"/>
      <c r="L31" s="24"/>
      <c r="M31" s="12">
        <v>4</v>
      </c>
      <c r="N31" s="80">
        <v>3</v>
      </c>
      <c r="O31" s="33" t="s">
        <v>388</v>
      </c>
      <c r="P31" s="10">
        <f ca="1" t="shared" si="14"/>
      </c>
      <c r="Q31" s="46">
        <v>1</v>
      </c>
      <c r="R31" s="5"/>
      <c r="S31" s="5"/>
      <c r="T31" s="5"/>
      <c r="U31" s="5"/>
      <c r="V31" s="24"/>
      <c r="W31" s="5"/>
      <c r="X31" s="5"/>
      <c r="Y31" s="5"/>
      <c r="Z31" s="5"/>
      <c r="AT31">
        <v>1</v>
      </c>
      <c r="AU31">
        <v>6</v>
      </c>
      <c r="AV31">
        <v>5</v>
      </c>
      <c r="AW31">
        <f>IF(AND(AT31=AT30,AV31=AV30),AW30,COUNTA(AY$2:AY31))</f>
        <v>29</v>
      </c>
      <c r="AX31">
        <v>510</v>
      </c>
      <c r="AY31">
        <f ca="1" t="shared" si="0"/>
      </c>
    </row>
    <row r="32" spans="1:51" ht="15">
      <c r="A32" s="5">
        <v>30</v>
      </c>
      <c r="B32" s="29"/>
      <c r="C32" s="11"/>
      <c r="D32" s="57">
        <v>25</v>
      </c>
      <c r="E32" s="34" t="s">
        <v>387</v>
      </c>
      <c r="F32" s="10" t="str">
        <f t="shared" si="13"/>
        <v>Jaden Tasic</v>
      </c>
      <c r="G32" s="46"/>
      <c r="H32" s="11"/>
      <c r="I32" s="11"/>
      <c r="J32" s="11"/>
      <c r="K32" s="11"/>
      <c r="L32" s="11"/>
      <c r="M32" s="12">
        <v>6</v>
      </c>
      <c r="N32" s="80">
        <v>1</v>
      </c>
      <c r="O32" s="34" t="s">
        <v>387</v>
      </c>
      <c r="P32" s="10">
        <f ca="1" t="shared" si="14"/>
      </c>
      <c r="Q32" s="46">
        <v>3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T32">
        <v>1</v>
      </c>
      <c r="AU32">
        <v>5</v>
      </c>
      <c r="AV32">
        <v>5</v>
      </c>
      <c r="AW32">
        <f>IF(AND(AT32=AT31,AV32=AV31),AW31,COUNTA(AY$2:AY32))</f>
        <v>29</v>
      </c>
      <c r="AX32">
        <v>510</v>
      </c>
      <c r="AY32">
        <f ca="1" t="shared" si="0"/>
      </c>
    </row>
    <row r="33" spans="1:51" ht="15">
      <c r="A33" s="5">
        <v>31</v>
      </c>
      <c r="B33" s="29"/>
      <c r="C33" s="11"/>
      <c r="D33" s="57">
        <v>32</v>
      </c>
      <c r="E33" s="35" t="s">
        <v>389</v>
      </c>
      <c r="F33" s="10">
        <f t="shared" si="13"/>
      </c>
      <c r="G33" s="46"/>
      <c r="H33" s="11"/>
      <c r="I33" s="11"/>
      <c r="J33" s="11"/>
      <c r="K33" s="11"/>
      <c r="L33" s="11"/>
      <c r="M33" s="12">
        <v>7</v>
      </c>
      <c r="N33" s="80">
        <v>2</v>
      </c>
      <c r="O33" s="35" t="s">
        <v>389</v>
      </c>
      <c r="P33" s="10">
        <f ca="1" t="shared" si="14"/>
      </c>
      <c r="Q33" s="46">
        <v>2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T33">
        <v>1</v>
      </c>
      <c r="AU33">
        <v>4</v>
      </c>
      <c r="AV33">
        <v>5</v>
      </c>
      <c r="AW33">
        <f>IF(AND(AT33=AT32,AV33=AV32),AW32,COUNTA(AY$2:AY33))</f>
        <v>29</v>
      </c>
      <c r="AX33">
        <v>510</v>
      </c>
      <c r="AY33">
        <f ca="1" t="shared" si="0"/>
      </c>
    </row>
    <row r="34" spans="1:51" ht="15.75" thickBot="1">
      <c r="A34" s="5">
        <v>32</v>
      </c>
      <c r="B34" s="29"/>
      <c r="C34" s="11"/>
      <c r="D34" s="75">
        <v>39</v>
      </c>
      <c r="E34" s="48" t="s">
        <v>390</v>
      </c>
      <c r="F34" s="49">
        <f t="shared" si="13"/>
      </c>
      <c r="G34" s="50"/>
      <c r="H34" s="11"/>
      <c r="I34" s="11"/>
      <c r="J34" s="11"/>
      <c r="K34" s="11"/>
      <c r="L34" s="11"/>
      <c r="N34" s="81"/>
      <c r="O34" s="48" t="s">
        <v>390</v>
      </c>
      <c r="P34" s="49">
        <f ca="1" t="shared" si="14"/>
      </c>
      <c r="Q34" s="50"/>
      <c r="R34" s="5"/>
      <c r="S34" s="5"/>
      <c r="T34" s="5"/>
      <c r="U34" s="5"/>
      <c r="V34" s="5"/>
      <c r="W34" s="5"/>
      <c r="X34" s="5"/>
      <c r="Y34" s="5"/>
      <c r="Z34" s="5"/>
      <c r="AA34" s="5"/>
      <c r="AT34">
        <v>1</v>
      </c>
      <c r="AU34">
        <v>3</v>
      </c>
      <c r="AV34">
        <v>5</v>
      </c>
      <c r="AW34">
        <f>IF(AND(AT34=AT33,AV34=AV33),AW33,COUNTA(AY$2:AY34))</f>
        <v>29</v>
      </c>
      <c r="AX34">
        <v>510</v>
      </c>
      <c r="AY34">
        <f ca="1" t="shared" si="0"/>
      </c>
    </row>
    <row r="35" spans="1:51" ht="15">
      <c r="A35" s="5">
        <v>33</v>
      </c>
      <c r="B35" s="29"/>
      <c r="C35" s="5"/>
      <c r="D35" s="5"/>
      <c r="E35" s="5"/>
      <c r="F35" s="5"/>
      <c r="G35" s="5"/>
      <c r="H35" s="5"/>
      <c r="I35" s="5"/>
      <c r="J35" s="5"/>
      <c r="K35" s="5"/>
      <c r="L35" s="5"/>
      <c r="AT35">
        <v>1</v>
      </c>
      <c r="AU35">
        <v>2</v>
      </c>
      <c r="AV35">
        <v>5</v>
      </c>
      <c r="AW35">
        <f>IF(AND(AT35=AT34,AV35=AV34),AW34,COUNTA(AY$2:AY35))</f>
        <v>29</v>
      </c>
      <c r="AX35">
        <v>510</v>
      </c>
      <c r="AY35">
        <f ca="1" t="shared" si="0"/>
      </c>
    </row>
    <row r="36" spans="1:51" ht="15">
      <c r="A36" s="5">
        <v>34</v>
      </c>
      <c r="B36" s="29"/>
      <c r="C36" s="5"/>
      <c r="D36" s="5"/>
      <c r="E36" s="42"/>
      <c r="F36" s="42"/>
      <c r="G36" s="42"/>
      <c r="H36" s="5"/>
      <c r="I36" s="5"/>
      <c r="J36" s="42"/>
      <c r="K36" s="42"/>
      <c r="L36" s="42"/>
      <c r="O36" s="42"/>
      <c r="P36" s="42"/>
      <c r="Q36" s="42"/>
      <c r="AT36">
        <v>1</v>
      </c>
      <c r="AU36">
        <v>1</v>
      </c>
      <c r="AV36">
        <v>5</v>
      </c>
      <c r="AW36">
        <f>IF(AND(AT36=AT35,AV36=AV35),AW35,COUNTA(AY$2:AY36))</f>
        <v>29</v>
      </c>
      <c r="AX36">
        <v>510</v>
      </c>
      <c r="AY36">
        <f ca="1" t="shared" si="0"/>
      </c>
    </row>
    <row r="37" spans="1:51" ht="15">
      <c r="A37" s="5">
        <v>35</v>
      </c>
      <c r="B37" s="29"/>
      <c r="E37" s="5"/>
      <c r="F37" s="5"/>
      <c r="G37" s="24"/>
      <c r="J37" s="5"/>
      <c r="K37" s="5"/>
      <c r="L37" s="24"/>
      <c r="O37" s="5"/>
      <c r="P37" s="5"/>
      <c r="Q37" s="24"/>
      <c r="AT37">
        <v>1</v>
      </c>
      <c r="AU37">
        <v>7</v>
      </c>
      <c r="AV37">
        <v>6</v>
      </c>
      <c r="AW37">
        <f>IF(AND(AT37=AT36,AV37=AV36),AW36,COUNTA(AY$2:AY37))</f>
        <v>36</v>
      </c>
      <c r="AX37">
        <v>458</v>
      </c>
      <c r="AY37">
        <f ca="1" t="shared" si="0"/>
      </c>
    </row>
    <row r="38" spans="1:51" ht="15">
      <c r="A38" s="5">
        <v>36</v>
      </c>
      <c r="B38" s="29"/>
      <c r="E38" s="5"/>
      <c r="F38" s="5"/>
      <c r="G38" s="24"/>
      <c r="J38" s="5"/>
      <c r="K38" s="5"/>
      <c r="L38" s="24"/>
      <c r="O38" s="5"/>
      <c r="P38" s="5"/>
      <c r="Q38" s="24"/>
      <c r="AT38">
        <v>1</v>
      </c>
      <c r="AU38">
        <v>6</v>
      </c>
      <c r="AV38">
        <v>6</v>
      </c>
      <c r="AW38">
        <f>IF(AND(AT38=AT37,AV38=AV37),AW37,COUNTA(AY$2:AY38))</f>
        <v>36</v>
      </c>
      <c r="AX38">
        <v>458</v>
      </c>
      <c r="AY38">
        <f ca="1" t="shared" si="0"/>
      </c>
    </row>
    <row r="39" spans="1:51" ht="15">
      <c r="A39" s="5">
        <v>37</v>
      </c>
      <c r="B39" s="29"/>
      <c r="E39" s="5"/>
      <c r="F39" s="5"/>
      <c r="G39" s="24"/>
      <c r="J39" s="5"/>
      <c r="K39" s="5"/>
      <c r="L39" s="24"/>
      <c r="O39" s="5"/>
      <c r="P39" s="5"/>
      <c r="Q39" s="24"/>
      <c r="AT39">
        <v>1</v>
      </c>
      <c r="AU39">
        <v>5</v>
      </c>
      <c r="AV39">
        <v>6</v>
      </c>
      <c r="AW39">
        <f>IF(AND(AT39=AT38,AV39=AV38),AW38,COUNTA(AY$2:AY39))</f>
        <v>36</v>
      </c>
      <c r="AX39">
        <v>458</v>
      </c>
      <c r="AY39">
        <f ca="1" t="shared" si="0"/>
      </c>
    </row>
    <row r="40" spans="1:51" ht="15">
      <c r="A40" s="5">
        <v>38</v>
      </c>
      <c r="B40" s="29"/>
      <c r="AT40">
        <v>1</v>
      </c>
      <c r="AU40">
        <v>4</v>
      </c>
      <c r="AV40">
        <v>6</v>
      </c>
      <c r="AW40">
        <f>IF(AND(AT40=AT39,AV40=AV39),AW39,COUNTA(AY$2:AY40))</f>
        <v>36</v>
      </c>
      <c r="AX40">
        <v>458</v>
      </c>
      <c r="AY40">
        <f ca="1" t="shared" si="0"/>
      </c>
    </row>
    <row r="41" spans="1:51" ht="15">
      <c r="A41" s="5">
        <v>39</v>
      </c>
      <c r="B41" s="29"/>
      <c r="AT41">
        <v>1</v>
      </c>
      <c r="AU41">
        <v>3</v>
      </c>
      <c r="AV41">
        <v>6</v>
      </c>
      <c r="AW41">
        <f>IF(AND(AT41=AT40,AV41=AV40),AW40,COUNTA(AY$2:AY41))</f>
        <v>36</v>
      </c>
      <c r="AX41">
        <v>458</v>
      </c>
      <c r="AY41">
        <f ca="1" t="shared" si="0"/>
      </c>
    </row>
    <row r="42" spans="1:51" ht="15">
      <c r="A42" s="5">
        <v>40</v>
      </c>
      <c r="B42" s="29"/>
      <c r="AT42">
        <v>1</v>
      </c>
      <c r="AU42">
        <v>2</v>
      </c>
      <c r="AV42">
        <v>6</v>
      </c>
      <c r="AW42">
        <f>IF(AND(AT42=AT41,AV42=AV41),AW41,COUNTA(AY$2:AY42))</f>
        <v>36</v>
      </c>
      <c r="AX42">
        <v>458</v>
      </c>
      <c r="AY42">
        <f ca="1" t="shared" si="0"/>
      </c>
    </row>
    <row r="43" spans="1:51" ht="15">
      <c r="A43" s="5">
        <v>41</v>
      </c>
      <c r="B43" s="29"/>
      <c r="AT43">
        <v>1</v>
      </c>
      <c r="AU43">
        <v>1</v>
      </c>
      <c r="AV43">
        <v>6</v>
      </c>
      <c r="AW43">
        <f>IF(AND(AT43=AT42,AV43=AV42),AW42,COUNTA(AY$2:AY43))</f>
        <v>36</v>
      </c>
      <c r="AX43">
        <v>458</v>
      </c>
      <c r="AY43">
        <f ca="1" t="shared" si="0"/>
      </c>
    </row>
    <row r="44" spans="1:51" ht="15">
      <c r="A44" s="5">
        <v>42</v>
      </c>
      <c r="B44" s="29"/>
      <c r="AW44"/>
      <c r="AX44"/>
      <c r="AY44"/>
    </row>
    <row r="45" spans="49:51" ht="15">
      <c r="AW45"/>
      <c r="AX45"/>
      <c r="AY45"/>
    </row>
    <row r="46" spans="49:51" ht="15">
      <c r="AW46"/>
      <c r="AX46"/>
      <c r="AY46"/>
    </row>
    <row r="47" spans="49:51" ht="15">
      <c r="AW47"/>
      <c r="AX47"/>
      <c r="AY47"/>
    </row>
    <row r="48" spans="49:51" ht="15">
      <c r="AW48"/>
      <c r="AX48"/>
      <c r="AY48"/>
    </row>
    <row r="49" spans="49:51" ht="15">
      <c r="AW49"/>
      <c r="AX49"/>
      <c r="AY49"/>
    </row>
  </sheetData>
  <printOptions/>
  <pageMargins left="0.75" right="0.75" top="1" bottom="1" header="0.5" footer="0.5"/>
  <pageSetup orientation="landscape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22">
      <selection activeCell="J50" sqref="J50"/>
    </sheetView>
  </sheetViews>
  <sheetFormatPr defaultColWidth="11.00390625" defaultRowHeight="15.75"/>
  <sheetData>
    <row r="1" spans="1:17" ht="15">
      <c r="A1" s="4" t="s">
        <v>379</v>
      </c>
      <c r="B1" s="4" t="s">
        <v>104</v>
      </c>
      <c r="C1" s="4" t="s">
        <v>391</v>
      </c>
      <c r="D1" s="42" t="s">
        <v>392</v>
      </c>
      <c r="E1" s="6"/>
      <c r="F1" s="39" t="s">
        <v>393</v>
      </c>
      <c r="G1" s="6"/>
      <c r="H1" s="6"/>
      <c r="I1" s="6"/>
      <c r="J1" s="6"/>
      <c r="K1" s="15" t="str">
        <f>F1</f>
        <v>DIVISION</v>
      </c>
      <c r="L1" s="6"/>
      <c r="M1" s="6"/>
      <c r="N1" s="6"/>
      <c r="O1" s="6"/>
      <c r="P1" s="15" t="str">
        <f>F1</f>
        <v>DIVISION</v>
      </c>
      <c r="Q1" s="6"/>
    </row>
    <row r="2" spans="1:17" ht="18.75" thickBot="1">
      <c r="A2" s="6"/>
      <c r="B2" s="6"/>
      <c r="C2" s="6"/>
      <c r="D2" s="51"/>
      <c r="E2" s="6"/>
      <c r="F2" s="52" t="s">
        <v>400</v>
      </c>
      <c r="G2" s="6"/>
      <c r="H2" s="6"/>
      <c r="I2" s="6"/>
      <c r="J2" s="6"/>
      <c r="K2" s="90" t="s">
        <v>105</v>
      </c>
      <c r="L2" s="6"/>
      <c r="M2" s="6"/>
      <c r="N2" s="6"/>
      <c r="O2" s="6"/>
      <c r="P2" s="6"/>
      <c r="Q2" s="6"/>
    </row>
    <row r="3" spans="1:17" ht="15">
      <c r="A3" s="6">
        <v>1</v>
      </c>
      <c r="B3" s="93" t="s">
        <v>106</v>
      </c>
      <c r="C3" s="6"/>
      <c r="D3" s="62" t="s">
        <v>380</v>
      </c>
      <c r="E3" s="54"/>
      <c r="F3" s="55"/>
      <c r="G3" s="56" t="s">
        <v>382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6">
        <v>2</v>
      </c>
      <c r="B4" s="93" t="s">
        <v>107</v>
      </c>
      <c r="C4" s="6"/>
      <c r="D4" s="57" t="s">
        <v>383</v>
      </c>
      <c r="E4" s="61">
        <v>1</v>
      </c>
      <c r="F4" s="59" t="s">
        <v>394</v>
      </c>
      <c r="G4" s="60" t="s">
        <v>385</v>
      </c>
      <c r="H4" s="5"/>
      <c r="I4" s="7"/>
      <c r="J4" s="5"/>
      <c r="K4" s="5"/>
      <c r="L4" s="5"/>
      <c r="M4" s="5"/>
      <c r="N4" s="5"/>
      <c r="O4" s="5"/>
      <c r="P4" s="5"/>
      <c r="Q4" s="5"/>
    </row>
    <row r="5" spans="1:17" ht="15">
      <c r="A5" s="6">
        <v>3</v>
      </c>
      <c r="B5" s="93" t="s">
        <v>108</v>
      </c>
      <c r="C5" s="5"/>
      <c r="D5" s="45">
        <v>4</v>
      </c>
      <c r="E5" s="31" t="s">
        <v>386</v>
      </c>
      <c r="F5" s="10" t="str">
        <f aca="true" t="shared" si="0" ref="F5:F10">INDEX($B$3:$B$74,D5)&amp;""</f>
        <v>Jett Rocket Prefontaine</v>
      </c>
      <c r="G5" s="46"/>
      <c r="H5" s="5"/>
      <c r="I5" s="7"/>
      <c r="J5" s="5"/>
      <c r="K5" s="5"/>
      <c r="L5" s="5"/>
      <c r="M5" s="5"/>
      <c r="N5" s="5"/>
      <c r="O5" s="5"/>
      <c r="P5" s="5"/>
      <c r="Q5" s="5"/>
    </row>
    <row r="6" spans="1:17" ht="15">
      <c r="A6" s="6">
        <v>4</v>
      </c>
      <c r="B6" s="93" t="s">
        <v>109</v>
      </c>
      <c r="C6" s="5"/>
      <c r="D6" s="45">
        <v>5</v>
      </c>
      <c r="E6" s="32" t="s">
        <v>395</v>
      </c>
      <c r="F6" s="10" t="str">
        <f t="shared" si="0"/>
        <v>Isabella Carreno</v>
      </c>
      <c r="G6" s="46"/>
      <c r="H6" s="5"/>
      <c r="I6" s="7"/>
      <c r="J6" s="5"/>
      <c r="K6" s="5"/>
      <c r="L6" s="5"/>
      <c r="M6" s="5"/>
      <c r="N6" s="5"/>
      <c r="O6" s="5"/>
      <c r="P6" s="5"/>
      <c r="Q6" s="5"/>
    </row>
    <row r="7" spans="1:17" ht="15">
      <c r="A7" s="6">
        <v>5</v>
      </c>
      <c r="B7" s="93" t="s">
        <v>110</v>
      </c>
      <c r="C7" s="5"/>
      <c r="D7" s="45">
        <v>12</v>
      </c>
      <c r="E7" s="33" t="s">
        <v>388</v>
      </c>
      <c r="F7" s="10" t="str">
        <f t="shared" si="0"/>
        <v>Jack Cunningham</v>
      </c>
      <c r="G7" s="46"/>
      <c r="H7" s="5"/>
      <c r="I7" s="7"/>
      <c r="J7" s="5"/>
      <c r="K7" s="5"/>
      <c r="L7" s="5"/>
      <c r="M7" s="5"/>
      <c r="N7" s="5"/>
      <c r="O7" s="5"/>
      <c r="P7" s="5"/>
      <c r="Q7" s="5"/>
    </row>
    <row r="8" spans="1:17" ht="18">
      <c r="A8" s="6">
        <v>6</v>
      </c>
      <c r="B8" s="93" t="s">
        <v>111</v>
      </c>
      <c r="C8" s="5"/>
      <c r="D8" s="45">
        <v>13</v>
      </c>
      <c r="E8" s="34" t="s">
        <v>387</v>
      </c>
      <c r="F8" s="10" t="str">
        <f t="shared" si="0"/>
        <v>Sage Malmsten</v>
      </c>
      <c r="G8" s="46"/>
      <c r="H8" s="5"/>
      <c r="I8" s="7"/>
      <c r="J8" s="90" t="s">
        <v>112</v>
      </c>
      <c r="K8" s="5"/>
      <c r="L8" s="5"/>
      <c r="M8" s="5"/>
      <c r="N8" s="5"/>
      <c r="O8" s="5"/>
      <c r="P8" s="5"/>
      <c r="Q8" s="5"/>
    </row>
    <row r="9" spans="1:17" ht="15">
      <c r="A9" s="6">
        <v>7</v>
      </c>
      <c r="B9" s="93" t="s">
        <v>113</v>
      </c>
      <c r="C9" s="6"/>
      <c r="D9" s="45">
        <v>20</v>
      </c>
      <c r="E9" s="35" t="s">
        <v>389</v>
      </c>
      <c r="F9" s="10" t="str">
        <f t="shared" si="0"/>
        <v>Josaia Peneueta</v>
      </c>
      <c r="G9" s="46"/>
      <c r="H9" s="5"/>
      <c r="I9" s="7"/>
      <c r="J9" s="5"/>
      <c r="K9" s="5"/>
      <c r="L9" s="5"/>
      <c r="M9" s="5"/>
      <c r="N9" s="5"/>
      <c r="O9" s="5"/>
      <c r="P9" s="5"/>
      <c r="Q9" s="5"/>
    </row>
    <row r="10" spans="1:17" ht="15.75" thickBot="1">
      <c r="A10" s="6">
        <v>8</v>
      </c>
      <c r="B10" s="93" t="s">
        <v>114</v>
      </c>
      <c r="C10" s="6"/>
      <c r="D10" s="47">
        <v>21</v>
      </c>
      <c r="E10" s="48" t="s">
        <v>390</v>
      </c>
      <c r="F10" s="49" t="str">
        <f t="shared" si="0"/>
        <v>Hawk Modisette</v>
      </c>
      <c r="G10" s="50"/>
      <c r="H10" s="5"/>
      <c r="I10" s="7"/>
      <c r="J10" s="5"/>
      <c r="K10" s="15" t="s">
        <v>399</v>
      </c>
      <c r="L10" s="5"/>
      <c r="M10" s="5"/>
      <c r="N10" s="5"/>
      <c r="O10" s="5"/>
      <c r="P10" s="5"/>
      <c r="Q10" s="5"/>
    </row>
    <row r="11" spans="1:17" ht="15">
      <c r="A11" s="6">
        <v>9</v>
      </c>
      <c r="B11" s="93" t="s">
        <v>115</v>
      </c>
      <c r="C11" s="6"/>
      <c r="D11" s="62" t="s">
        <v>380</v>
      </c>
      <c r="E11" s="54"/>
      <c r="F11" s="68"/>
      <c r="G11" s="56" t="s">
        <v>382</v>
      </c>
      <c r="H11" s="5"/>
      <c r="I11" s="62" t="s">
        <v>380</v>
      </c>
      <c r="J11" s="54"/>
      <c r="K11" s="55" t="s">
        <v>396</v>
      </c>
      <c r="L11" s="56" t="s">
        <v>382</v>
      </c>
      <c r="M11" s="5"/>
      <c r="N11" s="5"/>
      <c r="O11" s="5"/>
      <c r="P11" s="5"/>
      <c r="Q11" s="5"/>
    </row>
    <row r="12" spans="1:17" ht="15">
      <c r="A12" s="6">
        <v>10</v>
      </c>
      <c r="B12" s="93" t="s">
        <v>116</v>
      </c>
      <c r="C12" s="6"/>
      <c r="D12" s="57" t="s">
        <v>383</v>
      </c>
      <c r="E12" s="58">
        <v>2</v>
      </c>
      <c r="F12" s="59" t="s">
        <v>394</v>
      </c>
      <c r="G12" s="60" t="s">
        <v>385</v>
      </c>
      <c r="H12" s="5"/>
      <c r="I12" s="57" t="s">
        <v>383</v>
      </c>
      <c r="J12" s="61">
        <v>5</v>
      </c>
      <c r="K12" s="59" t="s">
        <v>394</v>
      </c>
      <c r="L12" s="60" t="s">
        <v>385</v>
      </c>
      <c r="M12" s="9"/>
      <c r="N12" s="5"/>
      <c r="O12" s="5"/>
      <c r="P12" s="5"/>
      <c r="Q12" s="5"/>
    </row>
    <row r="13" spans="1:17" ht="15">
      <c r="A13" s="6">
        <v>11</v>
      </c>
      <c r="B13" s="93" t="s">
        <v>117</v>
      </c>
      <c r="C13" s="6"/>
      <c r="D13" s="45">
        <v>3</v>
      </c>
      <c r="E13" s="31" t="s">
        <v>386</v>
      </c>
      <c r="F13" s="10" t="str">
        <f aca="true" t="shared" si="1" ref="F13:F18">INDEX($B$3:$B$74,D13)&amp;""</f>
        <v>Sawyer Abing</v>
      </c>
      <c r="G13" s="46"/>
      <c r="H13" s="12">
        <v>1</v>
      </c>
      <c r="I13" s="65">
        <v>1</v>
      </c>
      <c r="J13" s="31" t="s">
        <v>386</v>
      </c>
      <c r="K13" s="10">
        <f aca="true" ca="1" t="shared" si="2" ref="K13:K18">_xlfn.IFERROR(INDEX(INDIRECT("Heat"&amp;H13),MATCH(I13,OFFSET(INDIRECT("Heat"&amp;H13),0,1),0)),"")</f>
      </c>
      <c r="L13" s="46"/>
      <c r="M13" s="9"/>
      <c r="N13" s="5"/>
      <c r="O13" s="5"/>
      <c r="P13" s="99" t="s">
        <v>118</v>
      </c>
      <c r="Q13" s="5"/>
    </row>
    <row r="14" spans="1:17" ht="15">
      <c r="A14" s="6">
        <v>12</v>
      </c>
      <c r="B14" s="93" t="s">
        <v>119</v>
      </c>
      <c r="C14" s="6"/>
      <c r="D14" s="45">
        <v>6</v>
      </c>
      <c r="E14" s="32" t="s">
        <v>395</v>
      </c>
      <c r="F14" s="10" t="str">
        <f t="shared" si="1"/>
        <v>Corbeau Pappas</v>
      </c>
      <c r="G14" s="46"/>
      <c r="H14" s="12">
        <v>1</v>
      </c>
      <c r="I14" s="65">
        <v>3</v>
      </c>
      <c r="J14" s="32" t="s">
        <v>395</v>
      </c>
      <c r="K14" s="10">
        <f ca="1" t="shared" si="2"/>
      </c>
      <c r="L14" s="46"/>
      <c r="M14" s="9"/>
      <c r="N14" s="9"/>
      <c r="O14" s="9"/>
      <c r="P14" s="19"/>
      <c r="Q14" s="5"/>
    </row>
    <row r="15" spans="1:17" ht="15.75" thickBot="1">
      <c r="A15" s="6">
        <v>13</v>
      </c>
      <c r="B15" s="93" t="s">
        <v>120</v>
      </c>
      <c r="C15" s="6"/>
      <c r="D15" s="45">
        <v>11</v>
      </c>
      <c r="E15" s="33" t="s">
        <v>388</v>
      </c>
      <c r="F15" s="10" t="str">
        <f t="shared" si="1"/>
        <v>Tate Kemble</v>
      </c>
      <c r="G15" s="46"/>
      <c r="H15" s="12">
        <v>2</v>
      </c>
      <c r="I15" s="65">
        <v>2</v>
      </c>
      <c r="J15" s="33" t="s">
        <v>388</v>
      </c>
      <c r="K15" s="10">
        <f ca="1" t="shared" si="2"/>
      </c>
      <c r="L15" s="46"/>
      <c r="M15" s="9"/>
      <c r="N15" s="18"/>
      <c r="O15" s="18"/>
      <c r="P15" s="6"/>
      <c r="Q15" s="18"/>
    </row>
    <row r="16" spans="1:17" ht="15">
      <c r="A16" s="6">
        <v>14</v>
      </c>
      <c r="B16" s="93" t="s">
        <v>121</v>
      </c>
      <c r="C16" s="6"/>
      <c r="D16" s="45">
        <v>14</v>
      </c>
      <c r="E16" s="34" t="s">
        <v>387</v>
      </c>
      <c r="F16" s="10" t="str">
        <f t="shared" si="1"/>
        <v>Giselle Roden</v>
      </c>
      <c r="G16" s="46"/>
      <c r="H16" s="13">
        <v>3</v>
      </c>
      <c r="I16" s="65">
        <v>1</v>
      </c>
      <c r="J16" s="34" t="s">
        <v>387</v>
      </c>
      <c r="K16" s="10">
        <f ca="1" t="shared" si="2"/>
      </c>
      <c r="L16" s="46"/>
      <c r="M16" s="9"/>
      <c r="N16" s="53" t="s">
        <v>380</v>
      </c>
      <c r="O16" s="54"/>
      <c r="P16" s="100" t="s">
        <v>397</v>
      </c>
      <c r="Q16" s="69" t="s">
        <v>382</v>
      </c>
    </row>
    <row r="17" spans="1:17" ht="15">
      <c r="A17" s="6">
        <v>15</v>
      </c>
      <c r="B17" s="93" t="s">
        <v>122</v>
      </c>
      <c r="C17" s="6"/>
      <c r="D17" s="45">
        <v>19</v>
      </c>
      <c r="E17" s="35" t="s">
        <v>389</v>
      </c>
      <c r="F17" s="10" t="str">
        <f t="shared" si="1"/>
        <v>Madelyn Skaar</v>
      </c>
      <c r="G17" s="46"/>
      <c r="H17" s="13">
        <v>3</v>
      </c>
      <c r="I17" s="65">
        <v>3</v>
      </c>
      <c r="J17" s="35" t="s">
        <v>389</v>
      </c>
      <c r="K17" s="10">
        <f ca="1" t="shared" si="2"/>
      </c>
      <c r="L17" s="46"/>
      <c r="M17" s="9"/>
      <c r="N17" s="70" t="s">
        <v>383</v>
      </c>
      <c r="O17" s="61">
        <v>7</v>
      </c>
      <c r="P17" s="71"/>
      <c r="Q17" s="60" t="s">
        <v>385</v>
      </c>
    </row>
    <row r="18" spans="1:17" ht="15.75" thickBot="1">
      <c r="A18" s="6">
        <v>16</v>
      </c>
      <c r="B18" s="93" t="s">
        <v>123</v>
      </c>
      <c r="C18" s="6"/>
      <c r="D18" s="47">
        <v>22</v>
      </c>
      <c r="E18" s="48" t="s">
        <v>390</v>
      </c>
      <c r="F18" s="49" t="str">
        <f t="shared" si="1"/>
        <v>Wyatt Holsted</v>
      </c>
      <c r="G18" s="50"/>
      <c r="H18" s="13">
        <v>4</v>
      </c>
      <c r="I18" s="66">
        <v>2</v>
      </c>
      <c r="J18" s="48" t="s">
        <v>390</v>
      </c>
      <c r="K18" s="49">
        <f ca="1" t="shared" si="2"/>
      </c>
      <c r="L18" s="50"/>
      <c r="M18" s="21">
        <v>5</v>
      </c>
      <c r="N18" s="65">
        <v>1</v>
      </c>
      <c r="O18" s="31" t="s">
        <v>386</v>
      </c>
      <c r="P18" s="14">
        <f aca="true" ca="1" t="shared" si="3" ref="P18:P23">_xlfn.IFERROR(INDEX(INDIRECT("Heat"&amp;M18),MATCH(N18,OFFSET(INDIRECT("Heat"&amp;M18),0,1),0)),"")</f>
      </c>
      <c r="Q18" s="46">
        <v>5</v>
      </c>
    </row>
    <row r="19" spans="1:17" ht="15">
      <c r="A19" s="6">
        <v>17</v>
      </c>
      <c r="B19" s="93" t="s">
        <v>124</v>
      </c>
      <c r="C19" s="6"/>
      <c r="D19" s="62" t="s">
        <v>380</v>
      </c>
      <c r="E19" s="54"/>
      <c r="F19" s="68"/>
      <c r="G19" s="56" t="s">
        <v>382</v>
      </c>
      <c r="H19" s="5"/>
      <c r="I19" s="62" t="s">
        <v>380</v>
      </c>
      <c r="J19" s="54"/>
      <c r="K19" s="55" t="s">
        <v>398</v>
      </c>
      <c r="L19" s="56" t="s">
        <v>382</v>
      </c>
      <c r="M19" s="21">
        <v>5</v>
      </c>
      <c r="N19" s="65">
        <v>2</v>
      </c>
      <c r="O19" s="32" t="s">
        <v>395</v>
      </c>
      <c r="P19" s="14">
        <f ca="1" t="shared" si="3"/>
      </c>
      <c r="Q19" s="46">
        <v>4</v>
      </c>
    </row>
    <row r="20" spans="1:17" ht="15">
      <c r="A20" s="6">
        <v>18</v>
      </c>
      <c r="B20" s="93" t="s">
        <v>125</v>
      </c>
      <c r="C20" s="6"/>
      <c r="D20" s="57" t="s">
        <v>383</v>
      </c>
      <c r="E20" s="58">
        <v>3</v>
      </c>
      <c r="F20" s="59" t="s">
        <v>394</v>
      </c>
      <c r="G20" s="60" t="s">
        <v>385</v>
      </c>
      <c r="H20" s="5"/>
      <c r="I20" s="57" t="s">
        <v>383</v>
      </c>
      <c r="J20" s="61">
        <v>6</v>
      </c>
      <c r="K20" s="59" t="s">
        <v>394</v>
      </c>
      <c r="L20" s="60" t="s">
        <v>385</v>
      </c>
      <c r="M20" s="21">
        <v>5</v>
      </c>
      <c r="N20" s="65">
        <v>3</v>
      </c>
      <c r="O20" s="33" t="s">
        <v>388</v>
      </c>
      <c r="P20" s="14">
        <f ca="1" t="shared" si="3"/>
      </c>
      <c r="Q20" s="46">
        <v>2</v>
      </c>
    </row>
    <row r="21" spans="1:17" ht="15">
      <c r="A21" s="6">
        <v>19</v>
      </c>
      <c r="B21" s="93" t="s">
        <v>126</v>
      </c>
      <c r="C21" s="6"/>
      <c r="D21" s="45">
        <v>2</v>
      </c>
      <c r="E21" s="31" t="s">
        <v>386</v>
      </c>
      <c r="F21" s="10" t="str">
        <f aca="true" t="shared" si="4" ref="F21:F26">INDEX($B$3:$B$74,D21)&amp;""</f>
        <v>Keegan Abing</v>
      </c>
      <c r="G21" s="46"/>
      <c r="H21" s="12">
        <v>1</v>
      </c>
      <c r="I21" s="65">
        <v>2</v>
      </c>
      <c r="J21" s="31" t="s">
        <v>386</v>
      </c>
      <c r="K21" s="10">
        <f aca="true" ca="1" t="shared" si="5" ref="K21:K26">_xlfn.IFERROR(INDEX(INDIRECT("Heat"&amp;H21),MATCH(I21,OFFSET(INDIRECT("Heat"&amp;H21),0,1),0)),"")</f>
      </c>
      <c r="L21" s="46"/>
      <c r="M21" s="21">
        <v>6</v>
      </c>
      <c r="N21" s="65">
        <v>1</v>
      </c>
      <c r="O21" s="34" t="s">
        <v>387</v>
      </c>
      <c r="P21" s="14">
        <f ca="1" t="shared" si="3"/>
      </c>
      <c r="Q21" s="46">
        <v>3</v>
      </c>
    </row>
    <row r="22" spans="1:17" ht="15">
      <c r="A22" s="6">
        <v>20</v>
      </c>
      <c r="B22" s="93" t="s">
        <v>127</v>
      </c>
      <c r="C22" s="6"/>
      <c r="D22" s="45">
        <v>7</v>
      </c>
      <c r="E22" s="32" t="s">
        <v>395</v>
      </c>
      <c r="F22" s="10" t="str">
        <f t="shared" si="4"/>
        <v>Z. Davis</v>
      </c>
      <c r="G22" s="46"/>
      <c r="H22" s="12">
        <v>2</v>
      </c>
      <c r="I22" s="65">
        <v>1</v>
      </c>
      <c r="J22" s="32" t="s">
        <v>395</v>
      </c>
      <c r="K22" s="10">
        <f ca="1" t="shared" si="5"/>
      </c>
      <c r="L22" s="46"/>
      <c r="M22" s="21">
        <v>6</v>
      </c>
      <c r="N22" s="65">
        <v>2</v>
      </c>
      <c r="O22" s="35" t="s">
        <v>389</v>
      </c>
      <c r="P22" s="14">
        <f ca="1" t="shared" si="3"/>
      </c>
      <c r="Q22" s="46">
        <v>6</v>
      </c>
    </row>
    <row r="23" spans="1:17" ht="15.75" thickBot="1">
      <c r="A23" s="6">
        <v>21</v>
      </c>
      <c r="B23" s="93" t="s">
        <v>128</v>
      </c>
      <c r="C23" s="6"/>
      <c r="D23" s="45">
        <v>10</v>
      </c>
      <c r="E23" s="33" t="s">
        <v>388</v>
      </c>
      <c r="F23" s="10" t="str">
        <f t="shared" si="4"/>
        <v>Finn Lange</v>
      </c>
      <c r="G23" s="46"/>
      <c r="H23" s="12">
        <v>2</v>
      </c>
      <c r="I23" s="65">
        <v>3</v>
      </c>
      <c r="J23" s="33" t="s">
        <v>388</v>
      </c>
      <c r="K23" s="10">
        <f ca="1" t="shared" si="5"/>
      </c>
      <c r="L23" s="46"/>
      <c r="M23" s="21">
        <v>6</v>
      </c>
      <c r="N23" s="66">
        <v>3</v>
      </c>
      <c r="O23" s="48" t="s">
        <v>390</v>
      </c>
      <c r="P23" s="72">
        <f ca="1" t="shared" si="3"/>
      </c>
      <c r="Q23" s="50">
        <v>1</v>
      </c>
    </row>
    <row r="24" spans="1:17" ht="15">
      <c r="A24" s="6">
        <v>22</v>
      </c>
      <c r="B24" s="93" t="s">
        <v>129</v>
      </c>
      <c r="C24" s="6"/>
      <c r="D24" s="45">
        <v>15</v>
      </c>
      <c r="E24" s="34" t="s">
        <v>387</v>
      </c>
      <c r="F24" s="10" t="str">
        <f t="shared" si="4"/>
        <v>Ryler Heyman</v>
      </c>
      <c r="G24" s="46"/>
      <c r="H24" s="12">
        <v>3</v>
      </c>
      <c r="I24" s="65">
        <v>2</v>
      </c>
      <c r="J24" s="34" t="s">
        <v>387</v>
      </c>
      <c r="K24" s="10">
        <f ca="1" t="shared" si="5"/>
      </c>
      <c r="L24" s="46"/>
      <c r="M24" s="5"/>
      <c r="N24" s="22"/>
      <c r="O24" s="22"/>
      <c r="P24" s="20"/>
      <c r="Q24" s="101"/>
    </row>
    <row r="25" spans="1:17" ht="15">
      <c r="A25" s="6">
        <v>23</v>
      </c>
      <c r="B25" s="93" t="s">
        <v>130</v>
      </c>
      <c r="C25" s="6"/>
      <c r="D25" s="45">
        <v>18</v>
      </c>
      <c r="E25" s="35" t="s">
        <v>389</v>
      </c>
      <c r="F25" s="10" t="str">
        <f t="shared" si="4"/>
        <v>Beckett Mechtenberg</v>
      </c>
      <c r="G25" s="46"/>
      <c r="H25" s="12">
        <v>4</v>
      </c>
      <c r="I25" s="65">
        <v>1</v>
      </c>
      <c r="J25" s="35" t="s">
        <v>389</v>
      </c>
      <c r="K25" s="10">
        <f ca="1" t="shared" si="5"/>
      </c>
      <c r="L25" s="46"/>
      <c r="M25" s="5"/>
      <c r="N25" s="5"/>
      <c r="O25" s="42"/>
      <c r="P25" s="42"/>
      <c r="Q25" s="42"/>
    </row>
    <row r="26" spans="1:17" ht="15.75" thickBot="1">
      <c r="A26" s="6">
        <v>24</v>
      </c>
      <c r="B26" s="93" t="s">
        <v>131</v>
      </c>
      <c r="C26" s="6"/>
      <c r="D26" s="47">
        <v>23</v>
      </c>
      <c r="E26" s="48" t="s">
        <v>390</v>
      </c>
      <c r="F26" s="49" t="str">
        <f t="shared" si="4"/>
        <v>Finley Congdon</v>
      </c>
      <c r="G26" s="50"/>
      <c r="H26" s="13">
        <v>4</v>
      </c>
      <c r="I26" s="66">
        <v>3</v>
      </c>
      <c r="J26" s="48" t="s">
        <v>390</v>
      </c>
      <c r="K26" s="49">
        <f ca="1" t="shared" si="5"/>
      </c>
      <c r="L26" s="50"/>
      <c r="M26" s="5"/>
      <c r="N26" s="5"/>
      <c r="O26" s="5"/>
      <c r="P26" s="5"/>
      <c r="Q26" s="6"/>
    </row>
    <row r="27" spans="1:17" ht="15">
      <c r="A27" s="6"/>
      <c r="B27" s="6"/>
      <c r="C27" s="6"/>
      <c r="D27" s="62" t="s">
        <v>380</v>
      </c>
      <c r="E27" s="54"/>
      <c r="F27" s="68"/>
      <c r="G27" s="56" t="s">
        <v>382</v>
      </c>
      <c r="H27" s="6"/>
      <c r="I27" s="6"/>
      <c r="J27" s="6"/>
      <c r="K27" s="6"/>
      <c r="L27" s="6"/>
      <c r="M27" s="5"/>
      <c r="N27" s="5"/>
      <c r="O27" s="5"/>
      <c r="P27" s="5"/>
      <c r="Q27" s="6"/>
    </row>
    <row r="28" spans="1:17" ht="15">
      <c r="A28" s="6"/>
      <c r="B28" s="6"/>
      <c r="C28" s="6"/>
      <c r="D28" s="57" t="s">
        <v>383</v>
      </c>
      <c r="E28" s="61">
        <v>4</v>
      </c>
      <c r="F28" s="59" t="s">
        <v>394</v>
      </c>
      <c r="G28" s="60" t="s">
        <v>385</v>
      </c>
      <c r="H28" s="6"/>
      <c r="I28" s="6"/>
      <c r="J28" s="42"/>
      <c r="K28" s="42"/>
      <c r="L28" s="42"/>
      <c r="M28" s="5"/>
      <c r="N28" s="5"/>
      <c r="O28" s="5"/>
      <c r="P28" s="5"/>
      <c r="Q28" s="6"/>
    </row>
    <row r="29" spans="1:17" ht="18">
      <c r="A29" s="6"/>
      <c r="B29" s="6"/>
      <c r="C29" s="6"/>
      <c r="D29" s="45">
        <v>1</v>
      </c>
      <c r="E29" s="31" t="s">
        <v>386</v>
      </c>
      <c r="F29" s="10" t="str">
        <f aca="true" t="shared" si="6" ref="F29:F34">INDEX($B$3:$B$74,D29)&amp;""</f>
        <v>Kevin Mcgibben</v>
      </c>
      <c r="G29" s="46"/>
      <c r="H29" s="5"/>
      <c r="I29" s="5"/>
      <c r="J29" s="90" t="s">
        <v>132</v>
      </c>
      <c r="K29" s="5"/>
      <c r="L29" s="24"/>
      <c r="M29" s="5"/>
      <c r="N29" s="5"/>
      <c r="O29" s="5"/>
      <c r="P29" s="5"/>
      <c r="Q29" s="6"/>
    </row>
    <row r="30" spans="1:17" ht="15.75" thickBot="1">
      <c r="A30" s="6"/>
      <c r="B30" s="99" t="s">
        <v>133</v>
      </c>
      <c r="C30" s="6"/>
      <c r="D30" s="45">
        <v>8</v>
      </c>
      <c r="E30" s="32" t="s">
        <v>395</v>
      </c>
      <c r="F30" s="10" t="str">
        <f t="shared" si="6"/>
        <v>Beckett Eason</v>
      </c>
      <c r="G30" s="46"/>
      <c r="H30" s="5"/>
      <c r="I30" s="5"/>
      <c r="J30" s="5"/>
      <c r="K30" s="5"/>
      <c r="L30" s="24"/>
      <c r="M30" s="5"/>
      <c r="N30" s="5"/>
      <c r="O30" s="5"/>
      <c r="P30" s="5"/>
      <c r="Q30" s="6"/>
    </row>
    <row r="31" spans="1:17" ht="15">
      <c r="A31" s="6"/>
      <c r="B31" s="6">
        <v>1</v>
      </c>
      <c r="C31" s="6"/>
      <c r="D31" s="45">
        <v>9</v>
      </c>
      <c r="E31" s="33" t="s">
        <v>388</v>
      </c>
      <c r="F31" s="10" t="str">
        <f t="shared" si="6"/>
        <v>Cole Racich</v>
      </c>
      <c r="G31" s="46"/>
      <c r="H31" s="5"/>
      <c r="I31" s="62" t="s">
        <v>380</v>
      </c>
      <c r="J31" s="54"/>
      <c r="K31" s="55" t="s">
        <v>396</v>
      </c>
      <c r="L31" s="56" t="s">
        <v>382</v>
      </c>
      <c r="M31" s="5"/>
      <c r="N31" s="5"/>
      <c r="O31" s="5"/>
      <c r="P31" s="5"/>
      <c r="Q31" s="5"/>
    </row>
    <row r="32" spans="1:17" ht="15">
      <c r="A32" s="6"/>
      <c r="B32" s="6">
        <v>2</v>
      </c>
      <c r="C32" s="6"/>
      <c r="D32" s="45">
        <v>16</v>
      </c>
      <c r="E32" s="34" t="s">
        <v>387</v>
      </c>
      <c r="F32" s="10" t="str">
        <f t="shared" si="6"/>
        <v>Ryan Chapman</v>
      </c>
      <c r="G32" s="46"/>
      <c r="H32" s="5"/>
      <c r="I32" s="57" t="s">
        <v>383</v>
      </c>
      <c r="J32" s="61">
        <v>5</v>
      </c>
      <c r="K32" s="59" t="s">
        <v>394</v>
      </c>
      <c r="L32" s="60" t="s">
        <v>385</v>
      </c>
      <c r="M32" s="9"/>
      <c r="N32" s="5"/>
      <c r="O32" s="5"/>
      <c r="P32" s="5"/>
      <c r="Q32" s="5"/>
    </row>
    <row r="33" spans="1:17" ht="15">
      <c r="A33" s="6"/>
      <c r="B33" s="99" t="s">
        <v>134</v>
      </c>
      <c r="C33" s="6"/>
      <c r="D33" s="45">
        <v>17</v>
      </c>
      <c r="E33" s="35" t="s">
        <v>389</v>
      </c>
      <c r="F33" s="10" t="str">
        <f t="shared" si="6"/>
        <v>Zoey Kaina</v>
      </c>
      <c r="G33" s="46"/>
      <c r="H33" s="12"/>
      <c r="I33" s="65">
        <v>1</v>
      </c>
      <c r="J33" s="31" t="s">
        <v>386</v>
      </c>
      <c r="K33" s="10">
        <f aca="true" ca="1" t="shared" si="7" ref="K33:K38">_xlfn.IFERROR(INDEX(INDIRECT("Heat"&amp;H33),MATCH(I33,OFFSET(INDIRECT("Heat"&amp;H33),0,1),0)),"")</f>
      </c>
      <c r="L33" s="46"/>
      <c r="M33" s="9"/>
      <c r="N33" s="5"/>
      <c r="O33" s="5"/>
      <c r="P33" s="5"/>
      <c r="Q33" s="5"/>
    </row>
    <row r="34" spans="1:17" ht="15.75" thickBot="1">
      <c r="A34" s="6"/>
      <c r="B34" s="6"/>
      <c r="C34" s="6"/>
      <c r="D34" s="47">
        <v>24</v>
      </c>
      <c r="E34" s="48" t="s">
        <v>390</v>
      </c>
      <c r="F34" s="49" t="str">
        <f t="shared" si="6"/>
        <v>Tristan Day</v>
      </c>
      <c r="G34" s="50"/>
      <c r="H34" s="12">
        <v>1</v>
      </c>
      <c r="I34" s="65">
        <v>3</v>
      </c>
      <c r="J34" s="32" t="s">
        <v>395</v>
      </c>
      <c r="K34" s="10">
        <f ca="1" t="shared" si="7"/>
      </c>
      <c r="L34" s="46"/>
      <c r="M34" s="9"/>
      <c r="N34" s="9"/>
      <c r="O34" s="9"/>
      <c r="P34" s="102" t="s">
        <v>135</v>
      </c>
      <c r="Q34" s="5"/>
    </row>
    <row r="35" spans="1:17" ht="15.75" thickBot="1">
      <c r="A35" s="6"/>
      <c r="B35" s="6"/>
      <c r="C35" s="6"/>
      <c r="D35" s="6"/>
      <c r="E35" s="6"/>
      <c r="F35" s="6"/>
      <c r="G35" s="6"/>
      <c r="H35" s="12">
        <v>2</v>
      </c>
      <c r="I35" s="65">
        <v>2</v>
      </c>
      <c r="J35" s="33" t="s">
        <v>388</v>
      </c>
      <c r="K35" s="10">
        <f ca="1" t="shared" si="7"/>
      </c>
      <c r="L35" s="46"/>
      <c r="M35" s="9"/>
      <c r="N35" s="18"/>
      <c r="O35" s="18"/>
      <c r="P35" s="6"/>
      <c r="Q35" s="18"/>
    </row>
    <row r="36" spans="1:17" ht="15">
      <c r="A36" s="6"/>
      <c r="B36" s="6"/>
      <c r="C36" s="6"/>
      <c r="D36" s="6"/>
      <c r="E36" s="42"/>
      <c r="F36" s="42"/>
      <c r="G36" s="42"/>
      <c r="H36" s="13">
        <v>3</v>
      </c>
      <c r="I36" s="65">
        <v>1</v>
      </c>
      <c r="J36" s="34" t="s">
        <v>387</v>
      </c>
      <c r="K36" s="10">
        <f ca="1" t="shared" si="7"/>
      </c>
      <c r="L36" s="46"/>
      <c r="M36" s="9"/>
      <c r="N36" s="53" t="s">
        <v>380</v>
      </c>
      <c r="O36" s="54"/>
      <c r="P36" s="100" t="s">
        <v>397</v>
      </c>
      <c r="Q36" s="69" t="s">
        <v>382</v>
      </c>
    </row>
    <row r="37" spans="1:17" ht="15">
      <c r="A37" s="6"/>
      <c r="B37" s="6"/>
      <c r="C37" s="6"/>
      <c r="D37" s="6"/>
      <c r="E37" s="5"/>
      <c r="F37" s="5"/>
      <c r="G37" s="24"/>
      <c r="H37" s="13">
        <v>3</v>
      </c>
      <c r="I37" s="65">
        <v>3</v>
      </c>
      <c r="J37" s="35" t="s">
        <v>389</v>
      </c>
      <c r="K37" s="10">
        <f ca="1" t="shared" si="7"/>
      </c>
      <c r="L37" s="46"/>
      <c r="M37" s="9"/>
      <c r="N37" s="70" t="s">
        <v>383</v>
      </c>
      <c r="O37" s="61">
        <v>7</v>
      </c>
      <c r="P37" s="71"/>
      <c r="Q37" s="60" t="s">
        <v>385</v>
      </c>
    </row>
    <row r="38" spans="1:17" ht="15.75" thickBot="1">
      <c r="A38" s="6"/>
      <c r="B38" s="6"/>
      <c r="C38" s="6"/>
      <c r="D38" s="6"/>
      <c r="E38" s="5"/>
      <c r="F38" s="5"/>
      <c r="G38" s="24"/>
      <c r="H38" s="13">
        <v>4</v>
      </c>
      <c r="I38" s="66">
        <v>2</v>
      </c>
      <c r="J38" s="48" t="s">
        <v>390</v>
      </c>
      <c r="K38" s="49">
        <f ca="1" t="shared" si="7"/>
      </c>
      <c r="L38" s="50"/>
      <c r="M38" s="21">
        <v>5</v>
      </c>
      <c r="N38" s="65">
        <v>1</v>
      </c>
      <c r="O38" s="31" t="s">
        <v>386</v>
      </c>
      <c r="P38" s="14">
        <f aca="true" ca="1" t="shared" si="8" ref="P38:P43">_xlfn.IFERROR(INDEX(INDIRECT("Heat"&amp;M38),MATCH(N38,OFFSET(INDIRECT("Heat"&amp;M38),0,1),0)),"")</f>
      </c>
      <c r="Q38" s="46">
        <v>5</v>
      </c>
    </row>
    <row r="39" spans="1:17" ht="15">
      <c r="A39" s="6"/>
      <c r="B39" s="6"/>
      <c r="C39" s="6"/>
      <c r="D39" s="6"/>
      <c r="E39" s="5"/>
      <c r="F39" s="5"/>
      <c r="G39" s="24"/>
      <c r="H39" s="5"/>
      <c r="I39" s="62" t="s">
        <v>380</v>
      </c>
      <c r="J39" s="54"/>
      <c r="K39" s="55" t="s">
        <v>398</v>
      </c>
      <c r="L39" s="56" t="s">
        <v>382</v>
      </c>
      <c r="M39" s="21">
        <v>5</v>
      </c>
      <c r="N39" s="65">
        <v>2</v>
      </c>
      <c r="O39" s="32" t="s">
        <v>395</v>
      </c>
      <c r="P39" s="14">
        <f ca="1" t="shared" si="8"/>
      </c>
      <c r="Q39" s="46">
        <v>4</v>
      </c>
    </row>
    <row r="40" spans="1:17" ht="15">
      <c r="A40" s="6"/>
      <c r="B40" s="6"/>
      <c r="C40" s="6"/>
      <c r="D40" s="6"/>
      <c r="E40" s="6"/>
      <c r="F40" s="6"/>
      <c r="G40" s="6"/>
      <c r="H40" s="5"/>
      <c r="I40" s="57" t="s">
        <v>383</v>
      </c>
      <c r="J40" s="61">
        <v>6</v>
      </c>
      <c r="K40" s="59" t="s">
        <v>394</v>
      </c>
      <c r="L40" s="60" t="s">
        <v>385</v>
      </c>
      <c r="M40" s="21">
        <v>5</v>
      </c>
      <c r="N40" s="65">
        <v>3</v>
      </c>
      <c r="O40" s="33" t="s">
        <v>388</v>
      </c>
      <c r="P40" s="14">
        <f ca="1" t="shared" si="8"/>
      </c>
      <c r="Q40" s="46">
        <v>2</v>
      </c>
    </row>
    <row r="41" spans="1:17" ht="15">
      <c r="A41" s="6"/>
      <c r="B41" s="6"/>
      <c r="C41" s="6"/>
      <c r="D41" s="6"/>
      <c r="E41" s="6"/>
      <c r="F41" s="6"/>
      <c r="G41" s="6"/>
      <c r="H41" s="12">
        <v>1</v>
      </c>
      <c r="I41" s="65">
        <v>2</v>
      </c>
      <c r="J41" s="31" t="s">
        <v>386</v>
      </c>
      <c r="K41" s="10">
        <f aca="true" ca="1" t="shared" si="9" ref="K41:K46">_xlfn.IFERROR(INDEX(INDIRECT("Heat"&amp;H41),MATCH(I41,OFFSET(INDIRECT("Heat"&amp;H41),0,1),0)),"")</f>
      </c>
      <c r="L41" s="46"/>
      <c r="M41" s="21">
        <v>6</v>
      </c>
      <c r="N41" s="65">
        <v>1</v>
      </c>
      <c r="O41" s="34" t="s">
        <v>387</v>
      </c>
      <c r="P41" s="14">
        <f ca="1" t="shared" si="8"/>
      </c>
      <c r="Q41" s="46">
        <v>3</v>
      </c>
    </row>
    <row r="42" spans="1:17" ht="15">
      <c r="A42" s="6"/>
      <c r="B42" s="6"/>
      <c r="C42" s="6"/>
      <c r="D42" s="6"/>
      <c r="E42" s="6"/>
      <c r="F42" s="6"/>
      <c r="G42" s="6"/>
      <c r="H42" s="12">
        <v>2</v>
      </c>
      <c r="I42" s="65">
        <v>1</v>
      </c>
      <c r="J42" s="32" t="s">
        <v>395</v>
      </c>
      <c r="K42" s="10">
        <f ca="1" t="shared" si="9"/>
      </c>
      <c r="L42" s="46"/>
      <c r="M42" s="21">
        <v>6</v>
      </c>
      <c r="N42" s="65">
        <v>2</v>
      </c>
      <c r="O42" s="35" t="s">
        <v>389</v>
      </c>
      <c r="P42" s="14">
        <f ca="1" t="shared" si="8"/>
      </c>
      <c r="Q42" s="46">
        <v>6</v>
      </c>
    </row>
    <row r="43" spans="1:17" ht="15.75" thickBot="1">
      <c r="A43" s="6"/>
      <c r="B43" s="6"/>
      <c r="C43" s="6"/>
      <c r="D43" s="6"/>
      <c r="E43" s="6"/>
      <c r="F43" s="6"/>
      <c r="G43" s="6"/>
      <c r="H43" s="12">
        <v>2</v>
      </c>
      <c r="I43" s="65">
        <v>3</v>
      </c>
      <c r="J43" s="33" t="s">
        <v>388</v>
      </c>
      <c r="K43" s="10">
        <f ca="1" t="shared" si="9"/>
      </c>
      <c r="L43" s="46"/>
      <c r="M43" s="21">
        <v>6</v>
      </c>
      <c r="N43" s="66">
        <v>3</v>
      </c>
      <c r="O43" s="48" t="s">
        <v>390</v>
      </c>
      <c r="P43" s="72">
        <f ca="1" t="shared" si="8"/>
      </c>
      <c r="Q43" s="50">
        <v>1</v>
      </c>
    </row>
    <row r="44" spans="1:17" ht="15">
      <c r="A44" s="6"/>
      <c r="B44" s="6"/>
      <c r="C44" s="6"/>
      <c r="D44" s="6"/>
      <c r="E44" s="6"/>
      <c r="F44" s="6"/>
      <c r="G44" s="6"/>
      <c r="H44" s="12">
        <v>3</v>
      </c>
      <c r="I44" s="65">
        <v>2</v>
      </c>
      <c r="J44" s="34" t="s">
        <v>387</v>
      </c>
      <c r="K44" s="10">
        <f ca="1" t="shared" si="9"/>
      </c>
      <c r="L44" s="46"/>
      <c r="M44" s="5"/>
      <c r="N44" s="22"/>
      <c r="O44" s="22"/>
      <c r="P44" s="20"/>
      <c r="Q44" s="101"/>
    </row>
    <row r="45" spans="1:17" ht="15">
      <c r="A45" s="6"/>
      <c r="B45" s="6"/>
      <c r="C45" s="6"/>
      <c r="D45" s="6"/>
      <c r="E45" s="6"/>
      <c r="F45" s="6"/>
      <c r="G45" s="6"/>
      <c r="H45" s="12">
        <v>4</v>
      </c>
      <c r="I45" s="65">
        <v>1</v>
      </c>
      <c r="J45" s="35" t="s">
        <v>389</v>
      </c>
      <c r="K45" s="10">
        <f ca="1" t="shared" si="9"/>
      </c>
      <c r="L45" s="46"/>
      <c r="M45" s="5"/>
      <c r="N45" s="5"/>
      <c r="O45" s="42"/>
      <c r="P45" s="42"/>
      <c r="Q45" s="42"/>
    </row>
    <row r="46" spans="1:17" ht="15.75" thickBot="1">
      <c r="A46" s="6"/>
      <c r="B46" s="6"/>
      <c r="C46" s="6"/>
      <c r="D46" s="6"/>
      <c r="E46" s="6"/>
      <c r="F46" s="6"/>
      <c r="G46" s="6"/>
      <c r="H46" s="13">
        <v>4</v>
      </c>
      <c r="I46" s="66">
        <v>3</v>
      </c>
      <c r="J46" s="48" t="s">
        <v>390</v>
      </c>
      <c r="K46" s="49">
        <f ca="1" t="shared" si="9"/>
      </c>
      <c r="L46" s="50"/>
      <c r="M46" s="5"/>
      <c r="N46" s="5"/>
      <c r="O46" s="5"/>
      <c r="P46" s="5"/>
      <c r="Q46" s="6"/>
    </row>
    <row r="47" spans="1:17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</sheetData>
  <printOptions/>
  <pageMargins left="0.7" right="0.7" top="0.75" bottom="0.75" header="0.3" footer="0.3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M26" sqref="M26"/>
    </sheetView>
  </sheetViews>
  <sheetFormatPr defaultColWidth="11.00390625" defaultRowHeight="15.75"/>
  <sheetData>
    <row r="1" spans="1:17" ht="18.75" thickBot="1">
      <c r="A1" s="6"/>
      <c r="B1" s="6"/>
      <c r="C1" s="6"/>
      <c r="D1" s="51"/>
      <c r="E1" s="6"/>
      <c r="F1" s="52" t="s">
        <v>400</v>
      </c>
      <c r="G1" s="6"/>
      <c r="H1" s="6"/>
      <c r="I1" s="6"/>
      <c r="J1" s="6"/>
      <c r="K1" s="90" t="s">
        <v>24</v>
      </c>
      <c r="L1" s="6"/>
      <c r="M1" s="6"/>
      <c r="N1" s="6"/>
      <c r="O1" s="6"/>
      <c r="P1" s="6"/>
      <c r="Q1" s="6"/>
    </row>
    <row r="2" spans="1:17" ht="15">
      <c r="A2" s="6">
        <v>1</v>
      </c>
      <c r="B2" s="93" t="s">
        <v>25</v>
      </c>
      <c r="C2" s="6"/>
      <c r="D2" s="62" t="s">
        <v>380</v>
      </c>
      <c r="E2" s="54"/>
      <c r="F2" s="55"/>
      <c r="G2" s="56" t="s">
        <v>382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6">
        <v>2</v>
      </c>
      <c r="B3" s="93" t="s">
        <v>26</v>
      </c>
      <c r="C3" s="6"/>
      <c r="D3" s="57" t="s">
        <v>383</v>
      </c>
      <c r="E3" s="61">
        <v>1</v>
      </c>
      <c r="F3" s="59" t="s">
        <v>394</v>
      </c>
      <c r="G3" s="60" t="s">
        <v>385</v>
      </c>
      <c r="H3" s="5"/>
      <c r="I3" s="7"/>
      <c r="J3" s="5"/>
      <c r="K3" s="5"/>
      <c r="L3" s="5"/>
      <c r="M3" s="5"/>
      <c r="N3" s="5"/>
      <c r="O3" s="5"/>
      <c r="P3" s="5"/>
      <c r="Q3" s="5"/>
    </row>
    <row r="4" spans="1:17" ht="15">
      <c r="A4" s="6">
        <v>3</v>
      </c>
      <c r="B4" s="93" t="s">
        <v>27</v>
      </c>
      <c r="C4" s="5"/>
      <c r="D4" s="45">
        <v>4</v>
      </c>
      <c r="E4" s="31" t="s">
        <v>386</v>
      </c>
      <c r="F4" s="10" t="str">
        <f aca="true" t="shared" si="0" ref="F4:F9">INDEX($B$3:$B$74,D4)&amp;""</f>
        <v>Sophie Simon</v>
      </c>
      <c r="G4" s="46"/>
      <c r="H4" s="5"/>
      <c r="I4" s="7"/>
      <c r="J4" s="5"/>
      <c r="K4" s="5"/>
      <c r="L4" s="5"/>
      <c r="M4" s="5"/>
      <c r="N4" s="5"/>
      <c r="O4" s="5"/>
      <c r="P4" s="5"/>
      <c r="Q4" s="5"/>
    </row>
    <row r="5" spans="1:17" ht="15">
      <c r="A5" s="6">
        <v>4</v>
      </c>
      <c r="B5" s="93" t="s">
        <v>28</v>
      </c>
      <c r="C5" s="5"/>
      <c r="D5" s="45">
        <v>5</v>
      </c>
      <c r="E5" s="32" t="s">
        <v>395</v>
      </c>
      <c r="F5" s="10" t="str">
        <f t="shared" si="0"/>
        <v>Sydney Long</v>
      </c>
      <c r="G5" s="46"/>
      <c r="H5" s="5"/>
      <c r="I5" s="7"/>
      <c r="J5" s="5"/>
      <c r="K5" s="5"/>
      <c r="L5" s="5"/>
      <c r="M5" s="5"/>
      <c r="N5" s="5"/>
      <c r="O5" s="5"/>
      <c r="P5" s="5"/>
      <c r="Q5" s="5"/>
    </row>
    <row r="6" spans="1:17" ht="15">
      <c r="A6" s="6">
        <v>5</v>
      </c>
      <c r="B6" s="93" t="s">
        <v>29</v>
      </c>
      <c r="C6" s="5"/>
      <c r="D6" s="45">
        <v>12</v>
      </c>
      <c r="E6" s="33" t="s">
        <v>388</v>
      </c>
      <c r="F6" s="10" t="str">
        <f t="shared" si="0"/>
        <v>Elsa  Callahan</v>
      </c>
      <c r="G6" s="46"/>
      <c r="H6" s="5"/>
      <c r="I6" s="7"/>
      <c r="J6" s="5"/>
      <c r="K6" s="5"/>
      <c r="L6" s="5"/>
      <c r="M6" s="5"/>
      <c r="N6" s="5"/>
      <c r="O6" s="5"/>
      <c r="P6" s="5"/>
      <c r="Q6" s="5"/>
    </row>
    <row r="7" spans="1:17" ht="18">
      <c r="A7" s="6">
        <v>6</v>
      </c>
      <c r="B7" s="93" t="s">
        <v>30</v>
      </c>
      <c r="C7" s="5"/>
      <c r="D7" s="45">
        <v>13</v>
      </c>
      <c r="E7" s="34" t="s">
        <v>387</v>
      </c>
      <c r="F7" s="10" t="str">
        <f t="shared" si="0"/>
        <v>Sophia McGovern</v>
      </c>
      <c r="G7" s="46"/>
      <c r="H7" s="5"/>
      <c r="I7" s="7"/>
      <c r="J7" s="90" t="s">
        <v>0</v>
      </c>
      <c r="K7" s="5"/>
      <c r="L7" s="5"/>
      <c r="M7" s="5"/>
      <c r="N7" s="5"/>
      <c r="O7" s="5"/>
      <c r="P7" s="5"/>
      <c r="Q7" s="5"/>
    </row>
    <row r="8" spans="1:17" ht="15">
      <c r="A8" s="6">
        <v>7</v>
      </c>
      <c r="B8" s="93" t="s">
        <v>31</v>
      </c>
      <c r="C8" s="6"/>
      <c r="D8" s="45">
        <v>20</v>
      </c>
      <c r="E8" s="35" t="s">
        <v>389</v>
      </c>
      <c r="F8" s="10" t="str">
        <f t="shared" si="0"/>
        <v>Brittney Gamble</v>
      </c>
      <c r="G8" s="46"/>
      <c r="H8" s="5"/>
      <c r="I8" s="7"/>
      <c r="J8" s="5"/>
      <c r="K8" s="5"/>
      <c r="L8" s="5"/>
      <c r="M8" s="5"/>
      <c r="N8" s="5"/>
      <c r="O8" s="5"/>
      <c r="P8" s="5"/>
      <c r="Q8" s="5"/>
    </row>
    <row r="9" spans="1:17" ht="15.75" thickBot="1">
      <c r="A9" s="6">
        <v>8</v>
      </c>
      <c r="B9" s="93" t="s">
        <v>32</v>
      </c>
      <c r="C9" s="6"/>
      <c r="D9" s="47">
        <v>21</v>
      </c>
      <c r="E9" s="48" t="s">
        <v>390</v>
      </c>
      <c r="F9" s="49" t="str">
        <f t="shared" si="0"/>
        <v>Riley Millan</v>
      </c>
      <c r="G9" s="50"/>
      <c r="H9" s="5"/>
      <c r="I9" s="7"/>
      <c r="J9" s="5"/>
      <c r="K9" s="15" t="s">
        <v>399</v>
      </c>
      <c r="L9" s="5"/>
      <c r="M9" s="5"/>
      <c r="N9" s="5"/>
      <c r="O9" s="5"/>
      <c r="P9" s="5"/>
      <c r="Q9" s="5"/>
    </row>
    <row r="10" spans="1:17" ht="15">
      <c r="A10" s="6">
        <v>9</v>
      </c>
      <c r="B10" s="93" t="s">
        <v>33</v>
      </c>
      <c r="C10" s="6"/>
      <c r="D10" s="62" t="s">
        <v>380</v>
      </c>
      <c r="E10" s="54"/>
      <c r="F10" s="68"/>
      <c r="G10" s="56" t="s">
        <v>382</v>
      </c>
      <c r="H10" s="5"/>
      <c r="I10" s="62" t="s">
        <v>380</v>
      </c>
      <c r="J10" s="54"/>
      <c r="K10" s="55" t="s">
        <v>396</v>
      </c>
      <c r="L10" s="56" t="s">
        <v>382</v>
      </c>
      <c r="M10" s="5"/>
      <c r="N10" s="5"/>
      <c r="O10" s="5"/>
      <c r="P10" s="5"/>
      <c r="Q10" s="5"/>
    </row>
    <row r="11" spans="1:17" ht="15">
      <c r="A11" s="6">
        <v>10</v>
      </c>
      <c r="B11" s="93" t="s">
        <v>34</v>
      </c>
      <c r="C11" s="6"/>
      <c r="D11" s="57" t="s">
        <v>383</v>
      </c>
      <c r="E11" s="58">
        <v>2</v>
      </c>
      <c r="F11" s="59" t="s">
        <v>394</v>
      </c>
      <c r="G11" s="60" t="s">
        <v>385</v>
      </c>
      <c r="H11" s="5"/>
      <c r="I11" s="57" t="s">
        <v>383</v>
      </c>
      <c r="J11" s="61">
        <v>5</v>
      </c>
      <c r="K11" s="59" t="s">
        <v>394</v>
      </c>
      <c r="L11" s="60" t="s">
        <v>385</v>
      </c>
      <c r="M11" s="9"/>
      <c r="N11" s="5"/>
      <c r="O11" s="5"/>
      <c r="P11" s="5"/>
      <c r="Q11" s="5"/>
    </row>
    <row r="12" spans="1:17" ht="15">
      <c r="A12" s="6">
        <v>11</v>
      </c>
      <c r="B12" s="93" t="s">
        <v>35</v>
      </c>
      <c r="C12" s="6"/>
      <c r="D12" s="45">
        <v>3</v>
      </c>
      <c r="E12" s="31" t="s">
        <v>386</v>
      </c>
      <c r="F12" s="10" t="str">
        <f aca="true" t="shared" si="1" ref="F12:F17">INDEX($B$3:$B$74,D12)&amp;""</f>
        <v>Makena Burke</v>
      </c>
      <c r="G12" s="46"/>
      <c r="H12" s="12">
        <v>1</v>
      </c>
      <c r="I12" s="65">
        <v>1</v>
      </c>
      <c r="J12" s="31" t="s">
        <v>386</v>
      </c>
      <c r="K12" s="10">
        <f aca="true" ca="1" t="shared" si="2" ref="K12:K17">_xlfn.IFERROR(INDEX(INDIRECT("Heat"&amp;H12),MATCH(I12,OFFSET(INDIRECT("Heat"&amp;H12),0,1),0)),"")</f>
      </c>
      <c r="L12" s="46"/>
      <c r="M12" s="9"/>
      <c r="N12" s="5"/>
      <c r="O12" s="5"/>
      <c r="P12" s="99" t="s">
        <v>36</v>
      </c>
      <c r="Q12" s="5"/>
    </row>
    <row r="13" spans="1:17" ht="15">
      <c r="A13" s="6">
        <v>12</v>
      </c>
      <c r="B13" s="93" t="s">
        <v>37</v>
      </c>
      <c r="C13" s="6"/>
      <c r="D13" s="45">
        <v>6</v>
      </c>
      <c r="E13" s="32" t="s">
        <v>395</v>
      </c>
      <c r="F13" s="10" t="str">
        <f t="shared" si="1"/>
        <v>Hayden Randolph</v>
      </c>
      <c r="G13" s="46"/>
      <c r="H13" s="12">
        <v>1</v>
      </c>
      <c r="I13" s="65">
        <v>3</v>
      </c>
      <c r="J13" s="32" t="s">
        <v>395</v>
      </c>
      <c r="K13" s="10">
        <f ca="1" t="shared" si="2"/>
      </c>
      <c r="L13" s="46"/>
      <c r="M13" s="9"/>
      <c r="N13" s="9"/>
      <c r="O13" s="9"/>
      <c r="P13" s="19"/>
      <c r="Q13" s="5"/>
    </row>
    <row r="14" spans="1:17" ht="15.75" thickBot="1">
      <c r="A14" s="6">
        <v>13</v>
      </c>
      <c r="B14" s="93" t="s">
        <v>38</v>
      </c>
      <c r="C14" s="6"/>
      <c r="D14" s="45">
        <v>11</v>
      </c>
      <c r="E14" s="33" t="s">
        <v>388</v>
      </c>
      <c r="F14" s="10" t="str">
        <f t="shared" si="1"/>
        <v>Shella Norman</v>
      </c>
      <c r="G14" s="46"/>
      <c r="H14" s="12">
        <v>2</v>
      </c>
      <c r="I14" s="65">
        <v>2</v>
      </c>
      <c r="J14" s="33" t="s">
        <v>388</v>
      </c>
      <c r="K14" s="10">
        <f ca="1" t="shared" si="2"/>
      </c>
      <c r="L14" s="46"/>
      <c r="M14" s="9"/>
      <c r="N14" s="18"/>
      <c r="O14" s="18"/>
      <c r="P14" s="6"/>
      <c r="Q14" s="18"/>
    </row>
    <row r="15" spans="1:17" ht="15">
      <c r="A15" s="6">
        <v>14</v>
      </c>
      <c r="B15" s="93" t="s">
        <v>39</v>
      </c>
      <c r="C15" s="6"/>
      <c r="D15" s="45">
        <v>14</v>
      </c>
      <c r="E15" s="34" t="s">
        <v>387</v>
      </c>
      <c r="F15" s="10" t="str">
        <f t="shared" si="1"/>
        <v>Ava Beach</v>
      </c>
      <c r="G15" s="46"/>
      <c r="H15" s="13">
        <v>3</v>
      </c>
      <c r="I15" s="65">
        <v>1</v>
      </c>
      <c r="J15" s="34" t="s">
        <v>387</v>
      </c>
      <c r="K15" s="10">
        <f ca="1" t="shared" si="2"/>
      </c>
      <c r="L15" s="46"/>
      <c r="M15" s="9"/>
      <c r="N15" s="53" t="s">
        <v>380</v>
      </c>
      <c r="O15" s="54"/>
      <c r="P15" s="100" t="s">
        <v>397</v>
      </c>
      <c r="Q15" s="69" t="s">
        <v>382</v>
      </c>
    </row>
    <row r="16" spans="1:17" ht="15">
      <c r="A16" s="6">
        <v>15</v>
      </c>
      <c r="B16" s="93" t="s">
        <v>40</v>
      </c>
      <c r="C16" s="6"/>
      <c r="D16" s="45">
        <v>19</v>
      </c>
      <c r="E16" s="35" t="s">
        <v>389</v>
      </c>
      <c r="F16" s="10" t="str">
        <f t="shared" si="1"/>
        <v>Andria Chandler</v>
      </c>
      <c r="G16" s="46"/>
      <c r="H16" s="13">
        <v>3</v>
      </c>
      <c r="I16" s="65">
        <v>3</v>
      </c>
      <c r="J16" s="35" t="s">
        <v>389</v>
      </c>
      <c r="K16" s="10">
        <f ca="1" t="shared" si="2"/>
      </c>
      <c r="L16" s="46"/>
      <c r="M16" s="9"/>
      <c r="N16" s="70" t="s">
        <v>383</v>
      </c>
      <c r="O16" s="61">
        <v>7</v>
      </c>
      <c r="P16" s="71"/>
      <c r="Q16" s="60" t="s">
        <v>385</v>
      </c>
    </row>
    <row r="17" spans="1:17" ht="15.75" thickBot="1">
      <c r="A17" s="6">
        <v>16</v>
      </c>
      <c r="B17" s="93" t="s">
        <v>41</v>
      </c>
      <c r="C17" s="6"/>
      <c r="D17" s="47">
        <v>22</v>
      </c>
      <c r="E17" s="48" t="s">
        <v>390</v>
      </c>
      <c r="F17" s="49" t="str">
        <f t="shared" si="1"/>
        <v>Julia Guild</v>
      </c>
      <c r="G17" s="50"/>
      <c r="H17" s="13">
        <v>4</v>
      </c>
      <c r="I17" s="66">
        <v>2</v>
      </c>
      <c r="J17" s="48" t="s">
        <v>390</v>
      </c>
      <c r="K17" s="49">
        <f ca="1" t="shared" si="2"/>
      </c>
      <c r="L17" s="50"/>
      <c r="M17" s="21">
        <v>5</v>
      </c>
      <c r="N17" s="65">
        <v>1</v>
      </c>
      <c r="O17" s="31" t="s">
        <v>386</v>
      </c>
      <c r="P17" s="14">
        <f aca="true" ca="1" t="shared" si="3" ref="P17:P22">_xlfn.IFERROR(INDEX(INDIRECT("Heat"&amp;M17),MATCH(N17,OFFSET(INDIRECT("Heat"&amp;M17),0,1),0)),"")</f>
      </c>
      <c r="Q17" s="46">
        <v>5</v>
      </c>
    </row>
    <row r="18" spans="1:17" ht="15">
      <c r="A18" s="6">
        <v>17</v>
      </c>
      <c r="B18" s="93" t="s">
        <v>42</v>
      </c>
      <c r="C18" s="6"/>
      <c r="D18" s="62" t="s">
        <v>380</v>
      </c>
      <c r="E18" s="54"/>
      <c r="F18" s="68"/>
      <c r="G18" s="56" t="s">
        <v>382</v>
      </c>
      <c r="H18" s="5"/>
      <c r="I18" s="62" t="s">
        <v>380</v>
      </c>
      <c r="J18" s="54"/>
      <c r="K18" s="55" t="s">
        <v>398</v>
      </c>
      <c r="L18" s="56" t="s">
        <v>382</v>
      </c>
      <c r="M18" s="21">
        <v>5</v>
      </c>
      <c r="N18" s="65">
        <v>2</v>
      </c>
      <c r="O18" s="32" t="s">
        <v>395</v>
      </c>
      <c r="P18" s="14">
        <f ca="1" t="shared" si="3"/>
      </c>
      <c r="Q18" s="46">
        <v>4</v>
      </c>
    </row>
    <row r="19" spans="1:17" ht="15">
      <c r="A19" s="6">
        <v>18</v>
      </c>
      <c r="B19" s="93" t="s">
        <v>43</v>
      </c>
      <c r="C19" s="6"/>
      <c r="D19" s="57" t="s">
        <v>383</v>
      </c>
      <c r="E19" s="58">
        <v>3</v>
      </c>
      <c r="F19" s="59" t="s">
        <v>394</v>
      </c>
      <c r="G19" s="60" t="s">
        <v>385</v>
      </c>
      <c r="H19" s="5"/>
      <c r="I19" s="57" t="s">
        <v>383</v>
      </c>
      <c r="J19" s="61">
        <v>6</v>
      </c>
      <c r="K19" s="59" t="s">
        <v>394</v>
      </c>
      <c r="L19" s="60" t="s">
        <v>385</v>
      </c>
      <c r="M19" s="21">
        <v>5</v>
      </c>
      <c r="N19" s="65">
        <v>3</v>
      </c>
      <c r="O19" s="33" t="s">
        <v>388</v>
      </c>
      <c r="P19" s="14">
        <f ca="1" t="shared" si="3"/>
      </c>
      <c r="Q19" s="46">
        <v>2</v>
      </c>
    </row>
    <row r="20" spans="1:17" ht="15">
      <c r="A20" s="6">
        <v>19</v>
      </c>
      <c r="B20" s="93" t="s">
        <v>44</v>
      </c>
      <c r="C20" s="6"/>
      <c r="D20" s="45">
        <v>2</v>
      </c>
      <c r="E20" s="31" t="s">
        <v>386</v>
      </c>
      <c r="F20" s="10" t="str">
        <f aca="true" t="shared" si="4" ref="F20:F25">INDEX($B$3:$B$74,D20)&amp;""</f>
        <v>Emma Higgins</v>
      </c>
      <c r="G20" s="46"/>
      <c r="H20" s="12">
        <v>1</v>
      </c>
      <c r="I20" s="65">
        <v>2</v>
      </c>
      <c r="J20" s="31" t="s">
        <v>386</v>
      </c>
      <c r="K20" s="10">
        <f aca="true" ca="1" t="shared" si="5" ref="K20:K25">_xlfn.IFERROR(INDEX(INDIRECT("Heat"&amp;H20),MATCH(I20,OFFSET(INDIRECT("Heat"&amp;H20),0,1),0)),"")</f>
      </c>
      <c r="L20" s="46"/>
      <c r="M20" s="21">
        <v>6</v>
      </c>
      <c r="N20" s="65">
        <v>1</v>
      </c>
      <c r="O20" s="34" t="s">
        <v>387</v>
      </c>
      <c r="P20" s="14">
        <f ca="1" t="shared" si="3"/>
      </c>
      <c r="Q20" s="46">
        <v>3</v>
      </c>
    </row>
    <row r="21" spans="1:17" ht="15">
      <c r="A21" s="6">
        <v>20</v>
      </c>
      <c r="B21" s="93" t="s">
        <v>45</v>
      </c>
      <c r="C21" s="6"/>
      <c r="D21" s="45">
        <v>7</v>
      </c>
      <c r="E21" s="32" t="s">
        <v>395</v>
      </c>
      <c r="F21" s="10" t="str">
        <f t="shared" si="4"/>
        <v>Natalie Scharin</v>
      </c>
      <c r="G21" s="46"/>
      <c r="H21" s="12">
        <v>2</v>
      </c>
      <c r="I21" s="65">
        <v>1</v>
      </c>
      <c r="J21" s="32" t="s">
        <v>395</v>
      </c>
      <c r="K21" s="10">
        <f ca="1" t="shared" si="5"/>
      </c>
      <c r="L21" s="46"/>
      <c r="M21" s="21">
        <v>6</v>
      </c>
      <c r="N21" s="65">
        <v>2</v>
      </c>
      <c r="O21" s="35" t="s">
        <v>389</v>
      </c>
      <c r="P21" s="14">
        <f ca="1" t="shared" si="3"/>
      </c>
      <c r="Q21" s="46">
        <v>6</v>
      </c>
    </row>
    <row r="22" spans="1:17" ht="15.75" thickBot="1">
      <c r="A22" s="6">
        <v>21</v>
      </c>
      <c r="B22" s="93" t="s">
        <v>46</v>
      </c>
      <c r="C22" s="6"/>
      <c r="D22" s="45">
        <v>10</v>
      </c>
      <c r="E22" s="33" t="s">
        <v>388</v>
      </c>
      <c r="F22" s="10" t="str">
        <f t="shared" si="4"/>
        <v>Luca Pieretti</v>
      </c>
      <c r="G22" s="46"/>
      <c r="H22" s="12">
        <v>2</v>
      </c>
      <c r="I22" s="65">
        <v>3</v>
      </c>
      <c r="J22" s="33" t="s">
        <v>388</v>
      </c>
      <c r="K22" s="10">
        <f ca="1" t="shared" si="5"/>
      </c>
      <c r="L22" s="46"/>
      <c r="M22" s="21">
        <v>6</v>
      </c>
      <c r="N22" s="66">
        <v>3</v>
      </c>
      <c r="O22" s="48" t="s">
        <v>390</v>
      </c>
      <c r="P22" s="72">
        <f ca="1" t="shared" si="3"/>
      </c>
      <c r="Q22" s="50">
        <v>1</v>
      </c>
    </row>
    <row r="23" spans="1:17" ht="15">
      <c r="A23" s="6">
        <v>22</v>
      </c>
      <c r="B23" s="93" t="s">
        <v>47</v>
      </c>
      <c r="C23" s="6"/>
      <c r="D23" s="45">
        <v>15</v>
      </c>
      <c r="E23" s="34" t="s">
        <v>387</v>
      </c>
      <c r="F23" s="10" t="str">
        <f t="shared" si="4"/>
        <v>Izabella Meda</v>
      </c>
      <c r="G23" s="46"/>
      <c r="H23" s="12">
        <v>3</v>
      </c>
      <c r="I23" s="65">
        <v>2</v>
      </c>
      <c r="J23" s="34" t="s">
        <v>387</v>
      </c>
      <c r="K23" s="10">
        <f ca="1" t="shared" si="5"/>
      </c>
      <c r="L23" s="46"/>
      <c r="M23" s="5"/>
      <c r="N23" s="22"/>
      <c r="O23" s="22"/>
      <c r="P23" s="20"/>
      <c r="Q23" s="101"/>
    </row>
    <row r="24" spans="1:17" ht="15">
      <c r="A24" s="6">
        <v>23</v>
      </c>
      <c r="B24" s="93" t="s">
        <v>48</v>
      </c>
      <c r="C24" s="6"/>
      <c r="D24" s="45">
        <v>18</v>
      </c>
      <c r="E24" s="35" t="s">
        <v>389</v>
      </c>
      <c r="F24" s="10" t="str">
        <f t="shared" si="4"/>
        <v>Madison Tobin</v>
      </c>
      <c r="G24" s="46"/>
      <c r="H24" s="12">
        <v>4</v>
      </c>
      <c r="I24" s="65">
        <v>1</v>
      </c>
      <c r="J24" s="35" t="s">
        <v>389</v>
      </c>
      <c r="K24" s="10">
        <f ca="1" t="shared" si="5"/>
      </c>
      <c r="L24" s="46"/>
      <c r="M24" s="5"/>
      <c r="N24" s="5"/>
      <c r="O24" s="42"/>
      <c r="P24" s="42"/>
      <c r="Q24" s="42"/>
    </row>
    <row r="25" spans="1:17" ht="15.75" thickBot="1">
      <c r="A25" s="6">
        <v>24</v>
      </c>
      <c r="B25" s="93" t="s">
        <v>49</v>
      </c>
      <c r="C25" s="6"/>
      <c r="D25" s="47">
        <v>23</v>
      </c>
      <c r="E25" s="48" t="s">
        <v>390</v>
      </c>
      <c r="F25" s="49" t="str">
        <f t="shared" si="4"/>
        <v>Kira Cope</v>
      </c>
      <c r="G25" s="50"/>
      <c r="H25" s="13">
        <v>4</v>
      </c>
      <c r="I25" s="66">
        <v>3</v>
      </c>
      <c r="J25" s="48" t="s">
        <v>390</v>
      </c>
      <c r="K25" s="49">
        <f ca="1" t="shared" si="5"/>
      </c>
      <c r="L25" s="50"/>
      <c r="M25" s="5"/>
      <c r="N25" s="5"/>
      <c r="O25" s="5"/>
      <c r="P25" s="5"/>
      <c r="Q25" s="6"/>
    </row>
    <row r="26" spans="1:17" ht="15">
      <c r="A26" s="6"/>
      <c r="B26" s="6"/>
      <c r="C26" s="6"/>
      <c r="D26" s="62" t="s">
        <v>380</v>
      </c>
      <c r="E26" s="54"/>
      <c r="F26" s="68"/>
      <c r="G26" s="56" t="s">
        <v>382</v>
      </c>
      <c r="H26" s="6"/>
      <c r="I26" s="6"/>
      <c r="J26" s="6"/>
      <c r="K26" s="6"/>
      <c r="L26" s="6"/>
      <c r="M26" s="5"/>
      <c r="N26" s="5"/>
      <c r="O26" s="5"/>
      <c r="P26" s="5"/>
      <c r="Q26" s="6"/>
    </row>
    <row r="27" spans="1:17" ht="15">
      <c r="A27" s="6"/>
      <c r="B27" s="6"/>
      <c r="C27" s="6"/>
      <c r="D27" s="57" t="s">
        <v>383</v>
      </c>
      <c r="E27" s="61">
        <v>4</v>
      </c>
      <c r="F27" s="59" t="s">
        <v>394</v>
      </c>
      <c r="G27" s="60" t="s">
        <v>385</v>
      </c>
      <c r="H27" s="6"/>
      <c r="I27" s="6"/>
      <c r="J27" s="42"/>
      <c r="K27" s="42"/>
      <c r="L27" s="42"/>
      <c r="M27" s="5"/>
      <c r="N27" s="5"/>
      <c r="O27" s="5"/>
      <c r="P27" s="5"/>
      <c r="Q27" s="6"/>
    </row>
    <row r="28" spans="1:17" ht="18">
      <c r="A28" s="6"/>
      <c r="B28" s="6"/>
      <c r="C28" s="6"/>
      <c r="D28" s="45">
        <v>1</v>
      </c>
      <c r="E28" s="31" t="s">
        <v>386</v>
      </c>
      <c r="F28" s="10" t="str">
        <f aca="true" t="shared" si="6" ref="F28:F33">INDEX($B$3:$B$74,D28)&amp;""</f>
        <v>Nyah Mcgetrick</v>
      </c>
      <c r="G28" s="46"/>
      <c r="H28" s="5"/>
      <c r="I28" s="5"/>
      <c r="J28" s="90" t="s">
        <v>19</v>
      </c>
      <c r="K28" s="5"/>
      <c r="L28" s="24"/>
      <c r="M28" s="5"/>
      <c r="N28" s="5"/>
      <c r="O28" s="5"/>
      <c r="P28" s="5"/>
      <c r="Q28" s="6"/>
    </row>
    <row r="29" spans="1:17" ht="15.75" thickBot="1">
      <c r="A29" s="6"/>
      <c r="B29" s="99" t="s">
        <v>50</v>
      </c>
      <c r="C29" s="6"/>
      <c r="D29" s="45">
        <v>8</v>
      </c>
      <c r="E29" s="32" t="s">
        <v>395</v>
      </c>
      <c r="F29" s="10" t="str">
        <f t="shared" si="6"/>
        <v>Eden Lange</v>
      </c>
      <c r="G29" s="46"/>
      <c r="H29" s="5"/>
      <c r="I29" s="5"/>
      <c r="J29" s="5"/>
      <c r="K29" s="5"/>
      <c r="L29" s="24"/>
      <c r="M29" s="5"/>
      <c r="N29" s="5"/>
      <c r="O29" s="5"/>
      <c r="P29" s="5"/>
      <c r="Q29" s="6"/>
    </row>
    <row r="30" spans="1:17" ht="15">
      <c r="A30" s="6"/>
      <c r="B30" s="6">
        <v>1</v>
      </c>
      <c r="C30" s="6"/>
      <c r="D30" s="45">
        <v>9</v>
      </c>
      <c r="E30" s="33" t="s">
        <v>388</v>
      </c>
      <c r="F30" s="10" t="str">
        <f t="shared" si="6"/>
        <v>Kiana Carlisle</v>
      </c>
      <c r="G30" s="46"/>
      <c r="H30" s="5"/>
      <c r="I30" s="62" t="s">
        <v>380</v>
      </c>
      <c r="J30" s="54"/>
      <c r="K30" s="55" t="s">
        <v>396</v>
      </c>
      <c r="L30" s="56" t="s">
        <v>382</v>
      </c>
      <c r="M30" s="5"/>
      <c r="N30" s="5"/>
      <c r="O30" s="5"/>
      <c r="P30" s="5"/>
      <c r="Q30" s="5"/>
    </row>
    <row r="31" spans="1:17" ht="15">
      <c r="A31" s="6"/>
      <c r="B31" s="6">
        <v>2</v>
      </c>
      <c r="C31" s="6"/>
      <c r="D31" s="45">
        <v>16</v>
      </c>
      <c r="E31" s="34" t="s">
        <v>387</v>
      </c>
      <c r="F31" s="10" t="str">
        <f t="shared" si="6"/>
        <v>Melia Haller</v>
      </c>
      <c r="G31" s="46"/>
      <c r="H31" s="5"/>
      <c r="I31" s="57" t="s">
        <v>383</v>
      </c>
      <c r="J31" s="61">
        <v>5</v>
      </c>
      <c r="K31" s="59" t="s">
        <v>394</v>
      </c>
      <c r="L31" s="60" t="s">
        <v>385</v>
      </c>
      <c r="M31" s="9"/>
      <c r="N31" s="5"/>
      <c r="O31" s="5"/>
      <c r="P31" s="5"/>
      <c r="Q31" s="5"/>
    </row>
    <row r="32" spans="1:17" ht="15">
      <c r="A32" s="6"/>
      <c r="B32" s="99" t="s">
        <v>134</v>
      </c>
      <c r="C32" s="6"/>
      <c r="D32" s="45">
        <v>17</v>
      </c>
      <c r="E32" s="35" t="s">
        <v>389</v>
      </c>
      <c r="F32" s="10" t="str">
        <f t="shared" si="6"/>
        <v>Jill Collins</v>
      </c>
      <c r="G32" s="46"/>
      <c r="H32" s="12"/>
      <c r="I32" s="65">
        <v>1</v>
      </c>
      <c r="J32" s="31" t="s">
        <v>386</v>
      </c>
      <c r="K32" s="10">
        <f aca="true" ca="1" t="shared" si="7" ref="K32:K37">_xlfn.IFERROR(INDEX(INDIRECT("Heat"&amp;H32),MATCH(I32,OFFSET(INDIRECT("Heat"&amp;H32),0,1),0)),"")</f>
      </c>
      <c r="L32" s="46"/>
      <c r="M32" s="9"/>
      <c r="N32" s="5"/>
      <c r="O32" s="5"/>
      <c r="P32" s="5"/>
      <c r="Q32" s="5"/>
    </row>
    <row r="33" spans="1:17" ht="15.75" thickBot="1">
      <c r="A33" s="6"/>
      <c r="B33" s="6" t="s">
        <v>51</v>
      </c>
      <c r="C33" s="6"/>
      <c r="D33" s="47">
        <v>24</v>
      </c>
      <c r="E33" s="48" t="s">
        <v>390</v>
      </c>
      <c r="F33" s="49">
        <f t="shared" si="6"/>
      </c>
      <c r="G33" s="50"/>
      <c r="H33" s="12">
        <v>1</v>
      </c>
      <c r="I33" s="65">
        <v>3</v>
      </c>
      <c r="J33" s="32" t="s">
        <v>395</v>
      </c>
      <c r="K33" s="10">
        <f ca="1" t="shared" si="7"/>
      </c>
      <c r="L33" s="46"/>
      <c r="M33" s="9"/>
      <c r="N33" s="9"/>
      <c r="O33" s="9"/>
      <c r="P33" s="102" t="s">
        <v>135</v>
      </c>
      <c r="Q33" s="5"/>
    </row>
    <row r="34" spans="1:17" ht="15.75" thickBot="1">
      <c r="A34" s="6"/>
      <c r="B34" s="6" t="s">
        <v>52</v>
      </c>
      <c r="C34" s="6"/>
      <c r="D34" s="6"/>
      <c r="E34" s="6"/>
      <c r="F34" s="6"/>
      <c r="G34" s="6"/>
      <c r="H34" s="12">
        <v>2</v>
      </c>
      <c r="I34" s="65">
        <v>2</v>
      </c>
      <c r="J34" s="33" t="s">
        <v>388</v>
      </c>
      <c r="K34" s="10">
        <f ca="1" t="shared" si="7"/>
      </c>
      <c r="L34" s="46"/>
      <c r="M34" s="9"/>
      <c r="N34" s="18"/>
      <c r="O34" s="18"/>
      <c r="P34" s="6"/>
      <c r="Q34" s="18"/>
    </row>
    <row r="35" spans="1:17" ht="15">
      <c r="A35" s="6"/>
      <c r="B35" s="6" t="s">
        <v>53</v>
      </c>
      <c r="C35" s="6"/>
      <c r="D35" s="6"/>
      <c r="E35" s="42"/>
      <c r="F35" s="42"/>
      <c r="G35" s="42"/>
      <c r="H35" s="13">
        <v>3</v>
      </c>
      <c r="I35" s="65">
        <v>1</v>
      </c>
      <c r="J35" s="34" t="s">
        <v>387</v>
      </c>
      <c r="K35" s="10">
        <f ca="1" t="shared" si="7"/>
      </c>
      <c r="L35" s="46"/>
      <c r="M35" s="9"/>
      <c r="N35" s="53" t="s">
        <v>380</v>
      </c>
      <c r="O35" s="54"/>
      <c r="P35" s="100" t="s">
        <v>397</v>
      </c>
      <c r="Q35" s="69" t="s">
        <v>382</v>
      </c>
    </row>
    <row r="36" spans="1:17" ht="15">
      <c r="A36" s="6"/>
      <c r="B36" s="6" t="s">
        <v>54</v>
      </c>
      <c r="C36" s="6"/>
      <c r="D36" s="6"/>
      <c r="E36" s="5"/>
      <c r="F36" s="5"/>
      <c r="G36" s="24"/>
      <c r="H36" s="13">
        <v>3</v>
      </c>
      <c r="I36" s="65">
        <v>3</v>
      </c>
      <c r="J36" s="35" t="s">
        <v>389</v>
      </c>
      <c r="K36" s="10">
        <f ca="1" t="shared" si="7"/>
      </c>
      <c r="L36" s="46"/>
      <c r="M36" s="9"/>
      <c r="N36" s="70" t="s">
        <v>383</v>
      </c>
      <c r="O36" s="61">
        <v>7</v>
      </c>
      <c r="P36" s="71"/>
      <c r="Q36" s="60" t="s">
        <v>385</v>
      </c>
    </row>
    <row r="37" spans="1:17" ht="15.75" thickBot="1">
      <c r="A37" s="6"/>
      <c r="B37" s="6" t="s">
        <v>55</v>
      </c>
      <c r="C37" s="6"/>
      <c r="D37" s="6"/>
      <c r="E37" s="5"/>
      <c r="F37" s="5"/>
      <c r="G37" s="24"/>
      <c r="H37" s="13">
        <v>4</v>
      </c>
      <c r="I37" s="66">
        <v>2</v>
      </c>
      <c r="J37" s="48" t="s">
        <v>390</v>
      </c>
      <c r="K37" s="49">
        <f ca="1" t="shared" si="7"/>
      </c>
      <c r="L37" s="50"/>
      <c r="M37" s="21">
        <v>5</v>
      </c>
      <c r="N37" s="65">
        <v>1</v>
      </c>
      <c r="O37" s="31" t="s">
        <v>386</v>
      </c>
      <c r="P37" s="14">
        <f aca="true" ca="1" t="shared" si="8" ref="P37:P42">_xlfn.IFERROR(INDEX(INDIRECT("Heat"&amp;M37),MATCH(N37,OFFSET(INDIRECT("Heat"&amp;M37),0,1),0)),"")</f>
      </c>
      <c r="Q37" s="46">
        <v>5</v>
      </c>
    </row>
    <row r="38" spans="1:17" ht="15">
      <c r="A38" s="6"/>
      <c r="B38" s="6" t="s">
        <v>56</v>
      </c>
      <c r="C38" s="6"/>
      <c r="D38" s="6"/>
      <c r="E38" s="5"/>
      <c r="F38" s="5"/>
      <c r="G38" s="24"/>
      <c r="H38" s="5"/>
      <c r="I38" s="62" t="s">
        <v>380</v>
      </c>
      <c r="J38" s="54"/>
      <c r="K38" s="55" t="s">
        <v>398</v>
      </c>
      <c r="L38" s="56" t="s">
        <v>382</v>
      </c>
      <c r="M38" s="21">
        <v>5</v>
      </c>
      <c r="N38" s="65">
        <v>2</v>
      </c>
      <c r="O38" s="32" t="s">
        <v>395</v>
      </c>
      <c r="P38" s="14">
        <f ca="1" t="shared" si="8"/>
      </c>
      <c r="Q38" s="46">
        <v>4</v>
      </c>
    </row>
    <row r="39" spans="1:17" ht="15">
      <c r="A39" s="6"/>
      <c r="B39" s="6" t="s">
        <v>57</v>
      </c>
      <c r="C39" s="6"/>
      <c r="D39" s="6"/>
      <c r="E39" s="6"/>
      <c r="F39" s="6"/>
      <c r="G39" s="6"/>
      <c r="H39" s="5"/>
      <c r="I39" s="57" t="s">
        <v>383</v>
      </c>
      <c r="J39" s="61">
        <v>6</v>
      </c>
      <c r="K39" s="59" t="s">
        <v>394</v>
      </c>
      <c r="L39" s="60" t="s">
        <v>385</v>
      </c>
      <c r="M39" s="21">
        <v>5</v>
      </c>
      <c r="N39" s="65">
        <v>3</v>
      </c>
      <c r="O39" s="33" t="s">
        <v>388</v>
      </c>
      <c r="P39" s="14">
        <f ca="1" t="shared" si="8"/>
      </c>
      <c r="Q39" s="46">
        <v>2</v>
      </c>
    </row>
    <row r="40" spans="1:17" ht="15">
      <c r="A40" s="6"/>
      <c r="B40" s="6" t="s">
        <v>58</v>
      </c>
      <c r="C40" s="6"/>
      <c r="D40" s="6"/>
      <c r="E40" s="6"/>
      <c r="F40" s="6"/>
      <c r="G40" s="6"/>
      <c r="H40" s="12">
        <v>1</v>
      </c>
      <c r="I40" s="65">
        <v>2</v>
      </c>
      <c r="J40" s="31" t="s">
        <v>386</v>
      </c>
      <c r="K40" s="10">
        <f aca="true" ca="1" t="shared" si="9" ref="K40:K45">_xlfn.IFERROR(INDEX(INDIRECT("Heat"&amp;H40),MATCH(I40,OFFSET(INDIRECT("Heat"&amp;H40),0,1),0)),"")</f>
      </c>
      <c r="L40" s="46"/>
      <c r="M40" s="21">
        <v>6</v>
      </c>
      <c r="N40" s="65">
        <v>1</v>
      </c>
      <c r="O40" s="34" t="s">
        <v>387</v>
      </c>
      <c r="P40" s="14">
        <f ca="1" t="shared" si="8"/>
      </c>
      <c r="Q40" s="46">
        <v>3</v>
      </c>
    </row>
    <row r="41" spans="1:17" ht="15">
      <c r="A41" s="6"/>
      <c r="B41" s="6" t="s">
        <v>59</v>
      </c>
      <c r="C41" s="6"/>
      <c r="D41" s="6"/>
      <c r="E41" s="6"/>
      <c r="F41" s="6"/>
      <c r="G41" s="6"/>
      <c r="H41" s="12">
        <v>2</v>
      </c>
      <c r="I41" s="65">
        <v>1</v>
      </c>
      <c r="J41" s="32" t="s">
        <v>395</v>
      </c>
      <c r="K41" s="10">
        <f ca="1" t="shared" si="9"/>
      </c>
      <c r="L41" s="46"/>
      <c r="M41" s="21">
        <v>6</v>
      </c>
      <c r="N41" s="65">
        <v>2</v>
      </c>
      <c r="O41" s="35" t="s">
        <v>389</v>
      </c>
      <c r="P41" s="14">
        <f ca="1" t="shared" si="8"/>
      </c>
      <c r="Q41" s="46">
        <v>6</v>
      </c>
    </row>
    <row r="42" spans="1:17" ht="15.75" thickBot="1">
      <c r="A42" s="6"/>
      <c r="B42" s="6" t="s">
        <v>60</v>
      </c>
      <c r="C42" s="6"/>
      <c r="D42" s="6"/>
      <c r="E42" s="6"/>
      <c r="F42" s="6"/>
      <c r="G42" s="6"/>
      <c r="H42" s="12">
        <v>2</v>
      </c>
      <c r="I42" s="65">
        <v>3</v>
      </c>
      <c r="J42" s="33" t="s">
        <v>388</v>
      </c>
      <c r="K42" s="10">
        <f ca="1" t="shared" si="9"/>
      </c>
      <c r="L42" s="46"/>
      <c r="M42" s="21">
        <v>6</v>
      </c>
      <c r="N42" s="66">
        <v>3</v>
      </c>
      <c r="O42" s="48" t="s">
        <v>390</v>
      </c>
      <c r="P42" s="72">
        <f ca="1" t="shared" si="8"/>
      </c>
      <c r="Q42" s="50">
        <v>1</v>
      </c>
    </row>
    <row r="43" spans="1:17" ht="15">
      <c r="A43" s="6"/>
      <c r="B43" s="6" t="s">
        <v>61</v>
      </c>
      <c r="C43" s="6"/>
      <c r="D43" s="6"/>
      <c r="E43" s="6"/>
      <c r="F43" s="6"/>
      <c r="G43" s="6"/>
      <c r="H43" s="12">
        <v>3</v>
      </c>
      <c r="I43" s="65">
        <v>2</v>
      </c>
      <c r="J43" s="34" t="s">
        <v>387</v>
      </c>
      <c r="K43" s="10">
        <f ca="1" t="shared" si="9"/>
      </c>
      <c r="L43" s="46"/>
      <c r="M43" s="5"/>
      <c r="N43" s="22"/>
      <c r="O43" s="22"/>
      <c r="P43" s="20"/>
      <c r="Q43" s="101"/>
    </row>
    <row r="44" spans="1:17" ht="15">
      <c r="A44" s="6"/>
      <c r="B44" s="6"/>
      <c r="C44" s="6"/>
      <c r="D44" s="6"/>
      <c r="E44" s="6"/>
      <c r="F44" s="6"/>
      <c r="G44" s="6"/>
      <c r="H44" s="12">
        <v>4</v>
      </c>
      <c r="I44" s="65">
        <v>1</v>
      </c>
      <c r="J44" s="35" t="s">
        <v>389</v>
      </c>
      <c r="K44" s="10">
        <f ca="1" t="shared" si="9"/>
      </c>
      <c r="L44" s="46"/>
      <c r="M44" s="5"/>
      <c r="N44" s="5"/>
      <c r="O44" s="42"/>
      <c r="P44" s="42"/>
      <c r="Q44" s="42"/>
    </row>
    <row r="45" spans="1:17" ht="15.75" thickBot="1">
      <c r="A45" s="6"/>
      <c r="B45" s="6"/>
      <c r="C45" s="6"/>
      <c r="D45" s="6"/>
      <c r="E45" s="6"/>
      <c r="F45" s="6"/>
      <c r="G45" s="6"/>
      <c r="H45" s="13">
        <v>4</v>
      </c>
      <c r="I45" s="66">
        <v>3</v>
      </c>
      <c r="J45" s="48" t="s">
        <v>390</v>
      </c>
      <c r="K45" s="49">
        <f ca="1" t="shared" si="9"/>
      </c>
      <c r="L45" s="50"/>
      <c r="M45" s="5"/>
      <c r="N45" s="5"/>
      <c r="O45" s="5"/>
      <c r="P45" s="5"/>
      <c r="Q45" s="6"/>
    </row>
  </sheetData>
  <printOptions/>
  <pageMargins left="0.7" right="0.7" top="0.75" bottom="0.75" header="0.3" footer="0.3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Q47"/>
    </sheetView>
  </sheetViews>
  <sheetFormatPr defaultColWidth="11.00390625" defaultRowHeight="15.75"/>
  <sheetData>
    <row r="1" spans="1:17" ht="15">
      <c r="A1" s="4" t="s">
        <v>379</v>
      </c>
      <c r="B1" s="4" t="s">
        <v>104</v>
      </c>
      <c r="C1" s="4" t="s">
        <v>391</v>
      </c>
      <c r="D1" s="42" t="s">
        <v>392</v>
      </c>
      <c r="E1" s="6"/>
      <c r="F1" s="39" t="s">
        <v>393</v>
      </c>
      <c r="G1" s="6"/>
      <c r="H1" s="6"/>
      <c r="I1" s="6"/>
      <c r="J1" s="6"/>
      <c r="K1" s="15" t="str">
        <f>F1</f>
        <v>DIVISION</v>
      </c>
      <c r="L1" s="6"/>
      <c r="M1" s="6"/>
      <c r="N1" s="6"/>
      <c r="O1" s="6"/>
      <c r="P1" s="15" t="str">
        <f>F1</f>
        <v>DIVISION</v>
      </c>
      <c r="Q1" s="6"/>
    </row>
    <row r="2" spans="1:17" ht="18.75" thickBot="1">
      <c r="A2" s="6"/>
      <c r="B2" s="6"/>
      <c r="C2" s="6"/>
      <c r="D2" s="51"/>
      <c r="E2" s="6"/>
      <c r="F2" s="52" t="s">
        <v>400</v>
      </c>
      <c r="G2" s="6"/>
      <c r="H2" s="6"/>
      <c r="I2" s="6"/>
      <c r="J2" s="6"/>
      <c r="K2" s="90" t="s">
        <v>136</v>
      </c>
      <c r="L2" s="6"/>
      <c r="M2" s="6"/>
      <c r="N2" s="6"/>
      <c r="O2" s="6"/>
      <c r="P2" s="6"/>
      <c r="Q2" s="6"/>
    </row>
    <row r="3" spans="1:17" ht="15">
      <c r="A3" s="6">
        <v>1</v>
      </c>
      <c r="B3" s="93" t="s">
        <v>137</v>
      </c>
      <c r="C3" s="6"/>
      <c r="D3" s="62" t="s">
        <v>380</v>
      </c>
      <c r="E3" s="54"/>
      <c r="F3" s="55"/>
      <c r="G3" s="56" t="s">
        <v>382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6">
        <v>2</v>
      </c>
      <c r="B4" s="93" t="s">
        <v>138</v>
      </c>
      <c r="C4" s="6"/>
      <c r="D4" s="57" t="s">
        <v>383</v>
      </c>
      <c r="E4" s="61">
        <v>1</v>
      </c>
      <c r="F4" s="59" t="s">
        <v>394</v>
      </c>
      <c r="G4" s="60" t="s">
        <v>385</v>
      </c>
      <c r="H4" s="5"/>
      <c r="I4" s="7"/>
      <c r="J4" s="5"/>
      <c r="K4" s="5"/>
      <c r="L4" s="5"/>
      <c r="M4" s="5"/>
      <c r="N4" s="5"/>
      <c r="O4" s="5"/>
      <c r="P4" s="5"/>
      <c r="Q4" s="5"/>
    </row>
    <row r="5" spans="1:17" ht="15">
      <c r="A5" s="6">
        <v>3</v>
      </c>
      <c r="B5" s="93" t="s">
        <v>139</v>
      </c>
      <c r="C5" s="5"/>
      <c r="D5" s="45">
        <v>4</v>
      </c>
      <c r="E5" s="31" t="s">
        <v>386</v>
      </c>
      <c r="F5" s="10" t="str">
        <f aca="true" t="shared" si="0" ref="F5:F10">INDEX($B$3:$B$74,D5)&amp;""</f>
        <v>Rebecca Jamgochian</v>
      </c>
      <c r="G5" s="46"/>
      <c r="H5" s="5"/>
      <c r="I5" s="7"/>
      <c r="J5" s="5"/>
      <c r="K5" s="5"/>
      <c r="L5" s="5"/>
      <c r="M5" s="5"/>
      <c r="N5" s="5"/>
      <c r="O5" s="5"/>
      <c r="P5" s="5"/>
      <c r="Q5" s="5"/>
    </row>
    <row r="6" spans="1:17" ht="15">
      <c r="A6" s="6">
        <v>4</v>
      </c>
      <c r="B6" s="93" t="s">
        <v>140</v>
      </c>
      <c r="C6" s="5"/>
      <c r="D6" s="45">
        <v>5</v>
      </c>
      <c r="E6" s="32" t="s">
        <v>395</v>
      </c>
      <c r="F6" s="10" t="str">
        <f t="shared" si="0"/>
        <v>Jayna Malmsten</v>
      </c>
      <c r="G6" s="46"/>
      <c r="H6" s="5"/>
      <c r="I6" s="7"/>
      <c r="J6" s="5"/>
      <c r="K6" s="5"/>
      <c r="L6" s="5"/>
      <c r="M6" s="5"/>
      <c r="N6" s="5"/>
      <c r="O6" s="5"/>
      <c r="P6" s="5"/>
      <c r="Q6" s="5"/>
    </row>
    <row r="7" spans="1:17" ht="15">
      <c r="A7" s="6">
        <v>5</v>
      </c>
      <c r="B7" s="93" t="s">
        <v>141</v>
      </c>
      <c r="C7" s="5"/>
      <c r="D7" s="45">
        <v>12</v>
      </c>
      <c r="E7" s="33" t="s">
        <v>388</v>
      </c>
      <c r="F7" s="10" t="str">
        <f t="shared" si="0"/>
        <v>Olivia Barker</v>
      </c>
      <c r="G7" s="46"/>
      <c r="H7" s="5"/>
      <c r="I7" s="7"/>
      <c r="J7" s="5"/>
      <c r="K7" s="5"/>
      <c r="L7" s="5"/>
      <c r="M7" s="5"/>
      <c r="N7" s="5"/>
      <c r="O7" s="5"/>
      <c r="P7" s="5"/>
      <c r="Q7" s="5"/>
    </row>
    <row r="8" spans="1:17" ht="18">
      <c r="A8" s="6">
        <v>6</v>
      </c>
      <c r="B8" s="93" t="s">
        <v>142</v>
      </c>
      <c r="C8" s="5"/>
      <c r="D8" s="45">
        <v>13</v>
      </c>
      <c r="E8" s="34" t="s">
        <v>387</v>
      </c>
      <c r="F8" s="10" t="str">
        <f t="shared" si="0"/>
        <v>Alexandra Stein</v>
      </c>
      <c r="G8" s="46"/>
      <c r="H8" s="5"/>
      <c r="I8" s="7"/>
      <c r="J8" s="90" t="s">
        <v>0</v>
      </c>
      <c r="K8" s="5"/>
      <c r="L8" s="5"/>
      <c r="M8" s="5"/>
      <c r="N8" s="5"/>
      <c r="O8" s="5"/>
      <c r="P8" s="5"/>
      <c r="Q8" s="5"/>
    </row>
    <row r="9" spans="1:17" ht="15">
      <c r="A9" s="6">
        <v>7</v>
      </c>
      <c r="B9" s="93" t="s">
        <v>1</v>
      </c>
      <c r="C9" s="6"/>
      <c r="D9" s="45">
        <v>20</v>
      </c>
      <c r="E9" s="35" t="s">
        <v>389</v>
      </c>
      <c r="F9" s="10" t="str">
        <f t="shared" si="0"/>
        <v>Ainslee Alexander</v>
      </c>
      <c r="G9" s="46"/>
      <c r="H9" s="5"/>
      <c r="I9" s="7"/>
      <c r="J9" s="5"/>
      <c r="K9" s="5"/>
      <c r="L9" s="5"/>
      <c r="M9" s="5"/>
      <c r="N9" s="5"/>
      <c r="O9" s="5"/>
      <c r="P9" s="5"/>
      <c r="Q9" s="5"/>
    </row>
    <row r="10" spans="1:17" ht="15.75" thickBot="1">
      <c r="A10" s="6">
        <v>8</v>
      </c>
      <c r="B10" s="93" t="s">
        <v>2</v>
      </c>
      <c r="C10" s="6"/>
      <c r="D10" s="47">
        <v>21</v>
      </c>
      <c r="E10" s="48" t="s">
        <v>390</v>
      </c>
      <c r="F10" s="49" t="str">
        <f t="shared" si="0"/>
        <v>Sydney Beckett</v>
      </c>
      <c r="G10" s="50"/>
      <c r="H10" s="5"/>
      <c r="I10" s="7"/>
      <c r="J10" s="5"/>
      <c r="K10" s="15" t="s">
        <v>399</v>
      </c>
      <c r="L10" s="5"/>
      <c r="M10" s="5"/>
      <c r="N10" s="5"/>
      <c r="O10" s="5"/>
      <c r="P10" s="5"/>
      <c r="Q10" s="5"/>
    </row>
    <row r="11" spans="1:17" ht="15">
      <c r="A11" s="6">
        <v>9</v>
      </c>
      <c r="B11" s="93" t="s">
        <v>3</v>
      </c>
      <c r="C11" s="6"/>
      <c r="D11" s="62" t="s">
        <v>380</v>
      </c>
      <c r="E11" s="54"/>
      <c r="F11" s="68"/>
      <c r="G11" s="56" t="s">
        <v>382</v>
      </c>
      <c r="H11" s="5"/>
      <c r="I11" s="62" t="s">
        <v>380</v>
      </c>
      <c r="J11" s="54"/>
      <c r="K11" s="55" t="s">
        <v>396</v>
      </c>
      <c r="L11" s="56" t="s">
        <v>382</v>
      </c>
      <c r="M11" s="5"/>
      <c r="N11" s="5"/>
      <c r="O11" s="5"/>
      <c r="P11" s="5"/>
      <c r="Q11" s="5"/>
    </row>
    <row r="12" spans="1:17" ht="15">
      <c r="A12" s="6">
        <v>10</v>
      </c>
      <c r="B12" s="93" t="s">
        <v>4</v>
      </c>
      <c r="C12" s="6"/>
      <c r="D12" s="57" t="s">
        <v>383</v>
      </c>
      <c r="E12" s="58">
        <v>2</v>
      </c>
      <c r="F12" s="59" t="s">
        <v>394</v>
      </c>
      <c r="G12" s="60" t="s">
        <v>385</v>
      </c>
      <c r="H12" s="5"/>
      <c r="I12" s="57" t="s">
        <v>383</v>
      </c>
      <c r="J12" s="61">
        <v>5</v>
      </c>
      <c r="K12" s="59" t="s">
        <v>394</v>
      </c>
      <c r="L12" s="60" t="s">
        <v>385</v>
      </c>
      <c r="M12" s="9"/>
      <c r="N12" s="5"/>
      <c r="O12" s="5"/>
      <c r="P12" s="5"/>
      <c r="Q12" s="5"/>
    </row>
    <row r="13" spans="1:17" ht="15">
      <c r="A13" s="6">
        <v>11</v>
      </c>
      <c r="B13" s="93" t="s">
        <v>5</v>
      </c>
      <c r="C13" s="6"/>
      <c r="D13" s="45">
        <v>3</v>
      </c>
      <c r="E13" s="31" t="s">
        <v>386</v>
      </c>
      <c r="F13" s="10" t="str">
        <f aca="true" t="shared" si="1" ref="F13:F18">INDEX($B$3:$B$74,D13)&amp;""</f>
        <v>Vela Mattive</v>
      </c>
      <c r="G13" s="46"/>
      <c r="H13" s="12">
        <v>1</v>
      </c>
      <c r="I13" s="65">
        <v>1</v>
      </c>
      <c r="J13" s="31" t="s">
        <v>386</v>
      </c>
      <c r="K13" s="10">
        <f aca="true" ca="1" t="shared" si="2" ref="K13:K18">_xlfn.IFERROR(INDEX(INDIRECT("Heat"&amp;H13),MATCH(I13,OFFSET(INDIRECT("Heat"&amp;H13),0,1),0)),"")</f>
      </c>
      <c r="L13" s="46"/>
      <c r="M13" s="9"/>
      <c r="N13" s="5"/>
      <c r="O13" s="5"/>
      <c r="P13" s="99" t="s">
        <v>118</v>
      </c>
      <c r="Q13" s="5"/>
    </row>
    <row r="14" spans="1:17" ht="15">
      <c r="A14" s="6">
        <v>12</v>
      </c>
      <c r="B14" s="93" t="s">
        <v>6</v>
      </c>
      <c r="C14" s="6"/>
      <c r="D14" s="45">
        <v>6</v>
      </c>
      <c r="E14" s="32" t="s">
        <v>395</v>
      </c>
      <c r="F14" s="10" t="str">
        <f t="shared" si="1"/>
        <v>Anna Hardy</v>
      </c>
      <c r="G14" s="46"/>
      <c r="H14" s="12">
        <v>1</v>
      </c>
      <c r="I14" s="65">
        <v>3</v>
      </c>
      <c r="J14" s="32" t="s">
        <v>395</v>
      </c>
      <c r="K14" s="10">
        <f ca="1" t="shared" si="2"/>
      </c>
      <c r="L14" s="46"/>
      <c r="M14" s="9"/>
      <c r="N14" s="9"/>
      <c r="O14" s="9"/>
      <c r="P14" s="19"/>
      <c r="Q14" s="5"/>
    </row>
    <row r="15" spans="1:17" ht="15.75" thickBot="1">
      <c r="A15" s="6">
        <v>13</v>
      </c>
      <c r="B15" s="93" t="s">
        <v>7</v>
      </c>
      <c r="C15" s="6"/>
      <c r="D15" s="45">
        <v>11</v>
      </c>
      <c r="E15" s="33" t="s">
        <v>388</v>
      </c>
      <c r="F15" s="10" t="str">
        <f t="shared" si="1"/>
        <v>Kate Miller</v>
      </c>
      <c r="G15" s="46"/>
      <c r="H15" s="12">
        <v>2</v>
      </c>
      <c r="I15" s="65">
        <v>2</v>
      </c>
      <c r="J15" s="33" t="s">
        <v>388</v>
      </c>
      <c r="K15" s="10">
        <f ca="1" t="shared" si="2"/>
      </c>
      <c r="L15" s="46"/>
      <c r="M15" s="9"/>
      <c r="N15" s="18"/>
      <c r="O15" s="18"/>
      <c r="P15" s="6"/>
      <c r="Q15" s="18"/>
    </row>
    <row r="16" spans="1:17" ht="15">
      <c r="A16" s="6">
        <v>14</v>
      </c>
      <c r="B16" s="93" t="s">
        <v>8</v>
      </c>
      <c r="C16" s="6"/>
      <c r="D16" s="45">
        <v>14</v>
      </c>
      <c r="E16" s="34" t="s">
        <v>387</v>
      </c>
      <c r="F16" s="10" t="str">
        <f t="shared" si="1"/>
        <v>Malaya Morente</v>
      </c>
      <c r="G16" s="46"/>
      <c r="H16" s="13">
        <v>3</v>
      </c>
      <c r="I16" s="65">
        <v>1</v>
      </c>
      <c r="J16" s="34" t="s">
        <v>387</v>
      </c>
      <c r="K16" s="10">
        <f ca="1" t="shared" si="2"/>
      </c>
      <c r="L16" s="46"/>
      <c r="M16" s="9"/>
      <c r="N16" s="53" t="s">
        <v>380</v>
      </c>
      <c r="O16" s="54"/>
      <c r="P16" s="100" t="s">
        <v>397</v>
      </c>
      <c r="Q16" s="69" t="s">
        <v>382</v>
      </c>
    </row>
    <row r="17" spans="1:17" ht="15">
      <c r="A17" s="6">
        <v>15</v>
      </c>
      <c r="B17" s="93" t="s">
        <v>9</v>
      </c>
      <c r="C17" s="6"/>
      <c r="D17" s="45">
        <v>19</v>
      </c>
      <c r="E17" s="35" t="s">
        <v>389</v>
      </c>
      <c r="F17" s="10" t="str">
        <f t="shared" si="1"/>
        <v>Lulu Notaro</v>
      </c>
      <c r="G17" s="46"/>
      <c r="H17" s="13">
        <v>3</v>
      </c>
      <c r="I17" s="65">
        <v>3</v>
      </c>
      <c r="J17" s="35" t="s">
        <v>389</v>
      </c>
      <c r="K17" s="10">
        <f ca="1" t="shared" si="2"/>
      </c>
      <c r="L17" s="46"/>
      <c r="M17" s="9"/>
      <c r="N17" s="70" t="s">
        <v>383</v>
      </c>
      <c r="O17" s="61">
        <v>7</v>
      </c>
      <c r="P17" s="71"/>
      <c r="Q17" s="60" t="s">
        <v>385</v>
      </c>
    </row>
    <row r="18" spans="1:17" ht="15.75" thickBot="1">
      <c r="A18" s="6">
        <v>16</v>
      </c>
      <c r="B18" s="93" t="s">
        <v>10</v>
      </c>
      <c r="C18" s="6"/>
      <c r="D18" s="47">
        <v>22</v>
      </c>
      <c r="E18" s="48" t="s">
        <v>390</v>
      </c>
      <c r="F18" s="49" t="str">
        <f t="shared" si="1"/>
        <v>Stella Mahan</v>
      </c>
      <c r="G18" s="50"/>
      <c r="H18" s="13">
        <v>4</v>
      </c>
      <c r="I18" s="66">
        <v>2</v>
      </c>
      <c r="J18" s="48" t="s">
        <v>390</v>
      </c>
      <c r="K18" s="49">
        <f ca="1" t="shared" si="2"/>
      </c>
      <c r="L18" s="50"/>
      <c r="M18" s="21">
        <v>5</v>
      </c>
      <c r="N18" s="65">
        <v>1</v>
      </c>
      <c r="O18" s="31" t="s">
        <v>386</v>
      </c>
      <c r="P18" s="14">
        <f aca="true" ca="1" t="shared" si="3" ref="P18:P23">_xlfn.IFERROR(INDEX(INDIRECT("Heat"&amp;M18),MATCH(N18,OFFSET(INDIRECT("Heat"&amp;M18),0,1),0)),"")</f>
      </c>
      <c r="Q18" s="46">
        <v>5</v>
      </c>
    </row>
    <row r="19" spans="1:17" ht="15">
      <c r="A19" s="6">
        <v>17</v>
      </c>
      <c r="B19" s="93" t="s">
        <v>11</v>
      </c>
      <c r="C19" s="6"/>
      <c r="D19" s="62" t="s">
        <v>380</v>
      </c>
      <c r="E19" s="54"/>
      <c r="F19" s="68"/>
      <c r="G19" s="56" t="s">
        <v>382</v>
      </c>
      <c r="H19" s="5"/>
      <c r="I19" s="62" t="s">
        <v>380</v>
      </c>
      <c r="J19" s="54"/>
      <c r="K19" s="55" t="s">
        <v>398</v>
      </c>
      <c r="L19" s="56" t="s">
        <v>382</v>
      </c>
      <c r="M19" s="21">
        <v>5</v>
      </c>
      <c r="N19" s="65">
        <v>2</v>
      </c>
      <c r="O19" s="32" t="s">
        <v>395</v>
      </c>
      <c r="P19" s="14">
        <f ca="1" t="shared" si="3"/>
      </c>
      <c r="Q19" s="46">
        <v>4</v>
      </c>
    </row>
    <row r="20" spans="1:17" ht="15">
      <c r="A20" s="6">
        <v>18</v>
      </c>
      <c r="B20" s="93" t="s">
        <v>12</v>
      </c>
      <c r="C20" s="6"/>
      <c r="D20" s="57" t="s">
        <v>383</v>
      </c>
      <c r="E20" s="58">
        <v>3</v>
      </c>
      <c r="F20" s="59" t="s">
        <v>394</v>
      </c>
      <c r="G20" s="60" t="s">
        <v>385</v>
      </c>
      <c r="H20" s="5"/>
      <c r="I20" s="57" t="s">
        <v>383</v>
      </c>
      <c r="J20" s="61">
        <v>6</v>
      </c>
      <c r="K20" s="59" t="s">
        <v>394</v>
      </c>
      <c r="L20" s="60" t="s">
        <v>385</v>
      </c>
      <c r="M20" s="21">
        <v>5</v>
      </c>
      <c r="N20" s="65">
        <v>3</v>
      </c>
      <c r="O20" s="33" t="s">
        <v>388</v>
      </c>
      <c r="P20" s="14">
        <f ca="1" t="shared" si="3"/>
      </c>
      <c r="Q20" s="46">
        <v>2</v>
      </c>
    </row>
    <row r="21" spans="1:17" ht="15">
      <c r="A21" s="6">
        <v>19</v>
      </c>
      <c r="B21" s="93" t="s">
        <v>13</v>
      </c>
      <c r="C21" s="6"/>
      <c r="D21" s="45">
        <v>2</v>
      </c>
      <c r="E21" s="31" t="s">
        <v>386</v>
      </c>
      <c r="F21" s="10" t="str">
        <f aca="true" t="shared" si="4" ref="F21:F26">INDEX($B$3:$B$74,D21)&amp;""</f>
        <v>Kelly Bowle</v>
      </c>
      <c r="G21" s="46"/>
      <c r="H21" s="12">
        <v>1</v>
      </c>
      <c r="I21" s="65">
        <v>2</v>
      </c>
      <c r="J21" s="31" t="s">
        <v>386</v>
      </c>
      <c r="K21" s="10">
        <f aca="true" ca="1" t="shared" si="5" ref="K21:K26">_xlfn.IFERROR(INDEX(INDIRECT("Heat"&amp;H21),MATCH(I21,OFFSET(INDIRECT("Heat"&amp;H21),0,1),0)),"")</f>
      </c>
      <c r="L21" s="46"/>
      <c r="M21" s="21">
        <v>6</v>
      </c>
      <c r="N21" s="65">
        <v>1</v>
      </c>
      <c r="O21" s="34" t="s">
        <v>387</v>
      </c>
      <c r="P21" s="14">
        <f ca="1" t="shared" si="3"/>
      </c>
      <c r="Q21" s="46">
        <v>3</v>
      </c>
    </row>
    <row r="22" spans="1:17" ht="15">
      <c r="A22" s="6">
        <v>20</v>
      </c>
      <c r="B22" s="93" t="s">
        <v>14</v>
      </c>
      <c r="C22" s="6"/>
      <c r="D22" s="45">
        <v>7</v>
      </c>
      <c r="E22" s="32" t="s">
        <v>395</v>
      </c>
      <c r="F22" s="10" t="str">
        <f t="shared" si="4"/>
        <v>Isabella Valentine</v>
      </c>
      <c r="G22" s="46"/>
      <c r="H22" s="12">
        <v>2</v>
      </c>
      <c r="I22" s="65">
        <v>1</v>
      </c>
      <c r="J22" s="32" t="s">
        <v>395</v>
      </c>
      <c r="K22" s="10">
        <f ca="1" t="shared" si="5"/>
      </c>
      <c r="L22" s="46"/>
      <c r="M22" s="21">
        <v>6</v>
      </c>
      <c r="N22" s="65">
        <v>2</v>
      </c>
      <c r="O22" s="35" t="s">
        <v>389</v>
      </c>
      <c r="P22" s="14">
        <f ca="1" t="shared" si="3"/>
      </c>
      <c r="Q22" s="46">
        <v>6</v>
      </c>
    </row>
    <row r="23" spans="1:17" ht="15.75" thickBot="1">
      <c r="A23" s="6">
        <v>21</v>
      </c>
      <c r="B23" s="93" t="s">
        <v>15</v>
      </c>
      <c r="C23" s="6"/>
      <c r="D23" s="45">
        <v>10</v>
      </c>
      <c r="E23" s="33" t="s">
        <v>388</v>
      </c>
      <c r="F23" s="10" t="str">
        <f t="shared" si="4"/>
        <v>Zoe Ziskind</v>
      </c>
      <c r="G23" s="46"/>
      <c r="H23" s="12">
        <v>2</v>
      </c>
      <c r="I23" s="65">
        <v>3</v>
      </c>
      <c r="J23" s="33" t="s">
        <v>388</v>
      </c>
      <c r="K23" s="10">
        <f ca="1" t="shared" si="5"/>
      </c>
      <c r="L23" s="46"/>
      <c r="M23" s="21">
        <v>6</v>
      </c>
      <c r="N23" s="66">
        <v>3</v>
      </c>
      <c r="O23" s="48" t="s">
        <v>390</v>
      </c>
      <c r="P23" s="72">
        <f ca="1" t="shared" si="3"/>
      </c>
      <c r="Q23" s="50">
        <v>1</v>
      </c>
    </row>
    <row r="24" spans="1:17" ht="15">
      <c r="A24" s="6">
        <v>22</v>
      </c>
      <c r="B24" s="93" t="s">
        <v>16</v>
      </c>
      <c r="C24" s="6"/>
      <c r="D24" s="45">
        <v>15</v>
      </c>
      <c r="E24" s="34" t="s">
        <v>387</v>
      </c>
      <c r="F24" s="10" t="str">
        <f t="shared" si="4"/>
        <v>Madison Millan</v>
      </c>
      <c r="G24" s="46"/>
      <c r="H24" s="12">
        <v>3</v>
      </c>
      <c r="I24" s="65">
        <v>2</v>
      </c>
      <c r="J24" s="34" t="s">
        <v>387</v>
      </c>
      <c r="K24" s="10">
        <f ca="1" t="shared" si="5"/>
      </c>
      <c r="L24" s="46"/>
      <c r="M24" s="5"/>
      <c r="N24" s="22"/>
      <c r="O24" s="22"/>
      <c r="P24" s="20"/>
      <c r="Q24" s="101"/>
    </row>
    <row r="25" spans="1:17" ht="15">
      <c r="A25" s="6">
        <v>23</v>
      </c>
      <c r="B25" s="93" t="s">
        <v>17</v>
      </c>
      <c r="C25" s="6"/>
      <c r="D25" s="45">
        <v>18</v>
      </c>
      <c r="E25" s="35" t="s">
        <v>389</v>
      </c>
      <c r="F25" s="10" t="str">
        <f t="shared" si="4"/>
        <v>Gianna Stump</v>
      </c>
      <c r="G25" s="46"/>
      <c r="H25" s="12">
        <v>4</v>
      </c>
      <c r="I25" s="65">
        <v>1</v>
      </c>
      <c r="J25" s="35" t="s">
        <v>389</v>
      </c>
      <c r="K25" s="10">
        <f ca="1" t="shared" si="5"/>
      </c>
      <c r="L25" s="46"/>
      <c r="M25" s="5"/>
      <c r="N25" s="5"/>
      <c r="O25" s="42"/>
      <c r="P25" s="42"/>
      <c r="Q25" s="42"/>
    </row>
    <row r="26" spans="1:17" ht="15.75" thickBot="1">
      <c r="A26" s="6">
        <v>24</v>
      </c>
      <c r="B26" s="93" t="s">
        <v>18</v>
      </c>
      <c r="C26" s="6"/>
      <c r="D26" s="47">
        <v>23</v>
      </c>
      <c r="E26" s="48" t="s">
        <v>390</v>
      </c>
      <c r="F26" s="49" t="str">
        <f t="shared" si="4"/>
        <v>Kaili-Moorea Falk</v>
      </c>
      <c r="G26" s="50"/>
      <c r="H26" s="13">
        <v>4</v>
      </c>
      <c r="I26" s="66">
        <v>3</v>
      </c>
      <c r="J26" s="48" t="s">
        <v>390</v>
      </c>
      <c r="K26" s="49">
        <f ca="1" t="shared" si="5"/>
      </c>
      <c r="L26" s="50"/>
      <c r="M26" s="5"/>
      <c r="N26" s="5"/>
      <c r="O26" s="5"/>
      <c r="P26" s="5"/>
      <c r="Q26" s="6"/>
    </row>
    <row r="27" spans="1:17" ht="15">
      <c r="A27" s="6"/>
      <c r="B27" s="6"/>
      <c r="C27" s="6"/>
      <c r="D27" s="62" t="s">
        <v>380</v>
      </c>
      <c r="E27" s="54"/>
      <c r="F27" s="68"/>
      <c r="G27" s="56" t="s">
        <v>382</v>
      </c>
      <c r="H27" s="6"/>
      <c r="I27" s="6"/>
      <c r="J27" s="6"/>
      <c r="K27" s="6"/>
      <c r="L27" s="6"/>
      <c r="M27" s="5"/>
      <c r="N27" s="5"/>
      <c r="O27" s="5"/>
      <c r="P27" s="5"/>
      <c r="Q27" s="6"/>
    </row>
    <row r="28" spans="1:17" ht="15">
      <c r="A28" s="6"/>
      <c r="B28" s="6"/>
      <c r="C28" s="6"/>
      <c r="D28" s="57" t="s">
        <v>383</v>
      </c>
      <c r="E28" s="61">
        <v>4</v>
      </c>
      <c r="F28" s="59" t="s">
        <v>394</v>
      </c>
      <c r="G28" s="60" t="s">
        <v>385</v>
      </c>
      <c r="H28" s="6"/>
      <c r="I28" s="6"/>
      <c r="J28" s="42"/>
      <c r="K28" s="42"/>
      <c r="L28" s="42"/>
      <c r="M28" s="5"/>
      <c r="N28" s="5"/>
      <c r="O28" s="5"/>
      <c r="P28" s="5"/>
      <c r="Q28" s="6"/>
    </row>
    <row r="29" spans="1:17" ht="18">
      <c r="A29" s="6"/>
      <c r="B29" s="6"/>
      <c r="C29" s="6"/>
      <c r="D29" s="45">
        <v>1</v>
      </c>
      <c r="E29" s="31" t="s">
        <v>386</v>
      </c>
      <c r="F29" s="10" t="str">
        <f aca="true" t="shared" si="6" ref="F29:F34">INDEX($B$3:$B$74,D29)&amp;""</f>
        <v>Stella Zoltan</v>
      </c>
      <c r="G29" s="46"/>
      <c r="H29" s="5"/>
      <c r="I29" s="5"/>
      <c r="J29" s="90" t="s">
        <v>19</v>
      </c>
      <c r="K29" s="5"/>
      <c r="L29" s="24"/>
      <c r="M29" s="5"/>
      <c r="N29" s="5"/>
      <c r="O29" s="5"/>
      <c r="P29" s="5"/>
      <c r="Q29" s="6"/>
    </row>
    <row r="30" spans="1:17" ht="15.75" thickBot="1">
      <c r="A30" s="6"/>
      <c r="B30" s="99" t="s">
        <v>133</v>
      </c>
      <c r="C30" s="6"/>
      <c r="D30" s="45">
        <v>8</v>
      </c>
      <c r="E30" s="32" t="s">
        <v>395</v>
      </c>
      <c r="F30" s="10" t="str">
        <f t="shared" si="6"/>
        <v>Luna Loyd</v>
      </c>
      <c r="G30" s="46"/>
      <c r="H30" s="5"/>
      <c r="I30" s="5"/>
      <c r="J30" s="5"/>
      <c r="K30" s="5"/>
      <c r="L30" s="24"/>
      <c r="M30" s="5"/>
      <c r="N30" s="5"/>
      <c r="O30" s="5"/>
      <c r="P30" s="5"/>
      <c r="Q30" s="6"/>
    </row>
    <row r="31" spans="1:17" ht="15">
      <c r="A31" s="6"/>
      <c r="B31" s="6" t="s">
        <v>20</v>
      </c>
      <c r="C31" s="6"/>
      <c r="D31" s="45">
        <v>9</v>
      </c>
      <c r="E31" s="33" t="s">
        <v>388</v>
      </c>
      <c r="F31" s="10" t="str">
        <f t="shared" si="6"/>
        <v>Luella Pace</v>
      </c>
      <c r="G31" s="46"/>
      <c r="H31" s="5"/>
      <c r="I31" s="62" t="s">
        <v>380</v>
      </c>
      <c r="J31" s="54"/>
      <c r="K31" s="55" t="s">
        <v>396</v>
      </c>
      <c r="L31" s="56" t="s">
        <v>382</v>
      </c>
      <c r="M31" s="5"/>
      <c r="N31" s="5"/>
      <c r="O31" s="5"/>
      <c r="P31" s="5"/>
      <c r="Q31" s="5"/>
    </row>
    <row r="32" spans="1:17" ht="15">
      <c r="A32" s="6"/>
      <c r="B32" s="6"/>
      <c r="C32" s="6"/>
      <c r="D32" s="45">
        <v>16</v>
      </c>
      <c r="E32" s="34" t="s">
        <v>387</v>
      </c>
      <c r="F32" s="10" t="str">
        <f t="shared" si="6"/>
        <v>Holland Gittasarn</v>
      </c>
      <c r="G32" s="46"/>
      <c r="H32" s="5"/>
      <c r="I32" s="57" t="s">
        <v>383</v>
      </c>
      <c r="J32" s="61">
        <v>5</v>
      </c>
      <c r="K32" s="59" t="s">
        <v>394</v>
      </c>
      <c r="L32" s="60" t="s">
        <v>385</v>
      </c>
      <c r="M32" s="9"/>
      <c r="N32" s="5"/>
      <c r="O32" s="5"/>
      <c r="P32" s="5"/>
      <c r="Q32" s="5"/>
    </row>
    <row r="33" spans="1:17" ht="15">
      <c r="A33" s="6"/>
      <c r="B33" s="99" t="s">
        <v>134</v>
      </c>
      <c r="C33" s="6"/>
      <c r="D33" s="45">
        <v>17</v>
      </c>
      <c r="E33" s="35" t="s">
        <v>389</v>
      </c>
      <c r="F33" s="10" t="str">
        <f t="shared" si="6"/>
        <v>Annika Lange</v>
      </c>
      <c r="G33" s="46"/>
      <c r="H33" s="12"/>
      <c r="I33" s="65">
        <v>1</v>
      </c>
      <c r="J33" s="31" t="s">
        <v>386</v>
      </c>
      <c r="K33" s="10">
        <f aca="true" ca="1" t="shared" si="7" ref="K33:K38">_xlfn.IFERROR(INDEX(INDIRECT("Heat"&amp;H33),MATCH(I33,OFFSET(INDIRECT("Heat"&amp;H33),0,1),0)),"")</f>
      </c>
      <c r="L33" s="46"/>
      <c r="M33" s="9"/>
      <c r="N33" s="5"/>
      <c r="O33" s="5"/>
      <c r="P33" s="5"/>
      <c r="Q33" s="5"/>
    </row>
    <row r="34" spans="1:17" ht="15.75" thickBot="1">
      <c r="A34" s="6"/>
      <c r="B34" s="6" t="s">
        <v>21</v>
      </c>
      <c r="C34" s="6"/>
      <c r="D34" s="47">
        <v>24</v>
      </c>
      <c r="E34" s="48" t="s">
        <v>390</v>
      </c>
      <c r="F34" s="49" t="str">
        <f t="shared" si="6"/>
        <v>Makayla Moss</v>
      </c>
      <c r="G34" s="50"/>
      <c r="H34" s="12">
        <v>1</v>
      </c>
      <c r="I34" s="65">
        <v>3</v>
      </c>
      <c r="J34" s="32" t="s">
        <v>395</v>
      </c>
      <c r="K34" s="10">
        <f ca="1" t="shared" si="7"/>
      </c>
      <c r="L34" s="46"/>
      <c r="M34" s="9"/>
      <c r="N34" s="9"/>
      <c r="O34" s="9"/>
      <c r="P34" s="102" t="s">
        <v>135</v>
      </c>
      <c r="Q34" s="5"/>
    </row>
    <row r="35" spans="1:17" ht="15.75" thickBot="1">
      <c r="A35" s="6"/>
      <c r="B35" s="6" t="s">
        <v>22</v>
      </c>
      <c r="C35" s="6"/>
      <c r="D35" s="6"/>
      <c r="E35" s="6"/>
      <c r="F35" s="6"/>
      <c r="G35" s="6"/>
      <c r="H35" s="12">
        <v>2</v>
      </c>
      <c r="I35" s="65">
        <v>2</v>
      </c>
      <c r="J35" s="33" t="s">
        <v>388</v>
      </c>
      <c r="K35" s="10">
        <f ca="1" t="shared" si="7"/>
      </c>
      <c r="L35" s="46"/>
      <c r="M35" s="9"/>
      <c r="N35" s="18"/>
      <c r="O35" s="18"/>
      <c r="P35" s="6"/>
      <c r="Q35" s="18"/>
    </row>
    <row r="36" spans="1:17" ht="15">
      <c r="A36" s="6"/>
      <c r="B36" s="6" t="s">
        <v>23</v>
      </c>
      <c r="C36" s="6"/>
      <c r="D36" s="6"/>
      <c r="E36" s="42"/>
      <c r="F36" s="42"/>
      <c r="G36" s="42"/>
      <c r="H36" s="13">
        <v>3</v>
      </c>
      <c r="I36" s="65">
        <v>1</v>
      </c>
      <c r="J36" s="34" t="s">
        <v>387</v>
      </c>
      <c r="K36" s="10">
        <f ca="1" t="shared" si="7"/>
      </c>
      <c r="L36" s="46"/>
      <c r="M36" s="9"/>
      <c r="N36" s="53" t="s">
        <v>380</v>
      </c>
      <c r="O36" s="54"/>
      <c r="P36" s="100" t="s">
        <v>397</v>
      </c>
      <c r="Q36" s="69" t="s">
        <v>382</v>
      </c>
    </row>
    <row r="37" spans="1:17" ht="15">
      <c r="A37" s="6"/>
      <c r="B37" s="6"/>
      <c r="C37" s="6"/>
      <c r="D37" s="6"/>
      <c r="E37" s="5"/>
      <c r="F37" s="5"/>
      <c r="G37" s="24"/>
      <c r="H37" s="13">
        <v>3</v>
      </c>
      <c r="I37" s="65">
        <v>3</v>
      </c>
      <c r="J37" s="35" t="s">
        <v>389</v>
      </c>
      <c r="K37" s="10">
        <f ca="1" t="shared" si="7"/>
      </c>
      <c r="L37" s="46"/>
      <c r="M37" s="9"/>
      <c r="N37" s="70" t="s">
        <v>383</v>
      </c>
      <c r="O37" s="61">
        <v>7</v>
      </c>
      <c r="P37" s="71"/>
      <c r="Q37" s="60" t="s">
        <v>385</v>
      </c>
    </row>
    <row r="38" spans="1:17" ht="15.75" thickBot="1">
      <c r="A38" s="6"/>
      <c r="B38" s="6"/>
      <c r="C38" s="6"/>
      <c r="D38" s="6"/>
      <c r="E38" s="5"/>
      <c r="F38" s="5"/>
      <c r="G38" s="24"/>
      <c r="H38" s="13">
        <v>4</v>
      </c>
      <c r="I38" s="66">
        <v>2</v>
      </c>
      <c r="J38" s="48" t="s">
        <v>390</v>
      </c>
      <c r="K38" s="49">
        <f ca="1" t="shared" si="7"/>
      </c>
      <c r="L38" s="50"/>
      <c r="M38" s="21">
        <v>5</v>
      </c>
      <c r="N38" s="65">
        <v>1</v>
      </c>
      <c r="O38" s="31" t="s">
        <v>386</v>
      </c>
      <c r="P38" s="14">
        <f aca="true" ca="1" t="shared" si="8" ref="P38:P43">_xlfn.IFERROR(INDEX(INDIRECT("Heat"&amp;M38),MATCH(N38,OFFSET(INDIRECT("Heat"&amp;M38),0,1),0)),"")</f>
      </c>
      <c r="Q38" s="46">
        <v>5</v>
      </c>
    </row>
    <row r="39" spans="1:17" ht="15">
      <c r="A39" s="6"/>
      <c r="B39" s="6"/>
      <c r="C39" s="6"/>
      <c r="D39" s="6"/>
      <c r="E39" s="5"/>
      <c r="F39" s="5"/>
      <c r="G39" s="24"/>
      <c r="H39" s="5"/>
      <c r="I39" s="62" t="s">
        <v>380</v>
      </c>
      <c r="J39" s="54"/>
      <c r="K39" s="55" t="s">
        <v>398</v>
      </c>
      <c r="L39" s="56" t="s">
        <v>382</v>
      </c>
      <c r="M39" s="21">
        <v>5</v>
      </c>
      <c r="N39" s="65">
        <v>2</v>
      </c>
      <c r="O39" s="32" t="s">
        <v>395</v>
      </c>
      <c r="P39" s="14">
        <f ca="1" t="shared" si="8"/>
      </c>
      <c r="Q39" s="46">
        <v>4</v>
      </c>
    </row>
    <row r="40" spans="1:17" ht="15">
      <c r="A40" s="6"/>
      <c r="B40" s="6"/>
      <c r="C40" s="6"/>
      <c r="D40" s="6"/>
      <c r="E40" s="6"/>
      <c r="F40" s="6"/>
      <c r="G40" s="6"/>
      <c r="H40" s="5"/>
      <c r="I40" s="57" t="s">
        <v>383</v>
      </c>
      <c r="J40" s="61">
        <v>6</v>
      </c>
      <c r="K40" s="59" t="s">
        <v>394</v>
      </c>
      <c r="L40" s="60" t="s">
        <v>385</v>
      </c>
      <c r="M40" s="21">
        <v>5</v>
      </c>
      <c r="N40" s="65">
        <v>3</v>
      </c>
      <c r="O40" s="33" t="s">
        <v>388</v>
      </c>
      <c r="P40" s="14">
        <f ca="1" t="shared" si="8"/>
      </c>
      <c r="Q40" s="46">
        <v>2</v>
      </c>
    </row>
    <row r="41" spans="1:17" ht="15">
      <c r="A41" s="6"/>
      <c r="B41" s="6"/>
      <c r="C41" s="6"/>
      <c r="D41" s="6"/>
      <c r="E41" s="6"/>
      <c r="F41" s="6"/>
      <c r="G41" s="6"/>
      <c r="H41" s="12">
        <v>1</v>
      </c>
      <c r="I41" s="65">
        <v>2</v>
      </c>
      <c r="J41" s="31" t="s">
        <v>386</v>
      </c>
      <c r="K41" s="10">
        <f aca="true" ca="1" t="shared" si="9" ref="K41:K46">_xlfn.IFERROR(INDEX(INDIRECT("Heat"&amp;H41),MATCH(I41,OFFSET(INDIRECT("Heat"&amp;H41),0,1),0)),"")</f>
      </c>
      <c r="L41" s="46"/>
      <c r="M41" s="21">
        <v>6</v>
      </c>
      <c r="N41" s="65">
        <v>1</v>
      </c>
      <c r="O41" s="34" t="s">
        <v>387</v>
      </c>
      <c r="P41" s="14">
        <f ca="1" t="shared" si="8"/>
      </c>
      <c r="Q41" s="46">
        <v>3</v>
      </c>
    </row>
    <row r="42" spans="1:17" ht="15">
      <c r="A42" s="6"/>
      <c r="B42" s="6"/>
      <c r="C42" s="6"/>
      <c r="D42" s="6"/>
      <c r="E42" s="6"/>
      <c r="F42" s="6"/>
      <c r="G42" s="6"/>
      <c r="H42" s="12">
        <v>2</v>
      </c>
      <c r="I42" s="65">
        <v>1</v>
      </c>
      <c r="J42" s="32" t="s">
        <v>395</v>
      </c>
      <c r="K42" s="10">
        <f ca="1" t="shared" si="9"/>
      </c>
      <c r="L42" s="46"/>
      <c r="M42" s="21">
        <v>6</v>
      </c>
      <c r="N42" s="65">
        <v>2</v>
      </c>
      <c r="O42" s="35" t="s">
        <v>389</v>
      </c>
      <c r="P42" s="14">
        <f ca="1" t="shared" si="8"/>
      </c>
      <c r="Q42" s="46">
        <v>6</v>
      </c>
    </row>
    <row r="43" spans="1:17" ht="15.75" thickBot="1">
      <c r="A43" s="6"/>
      <c r="B43" s="6"/>
      <c r="C43" s="6"/>
      <c r="D43" s="6"/>
      <c r="E43" s="6"/>
      <c r="F43" s="6"/>
      <c r="G43" s="6"/>
      <c r="H43" s="12">
        <v>2</v>
      </c>
      <c r="I43" s="65">
        <v>3</v>
      </c>
      <c r="J43" s="33" t="s">
        <v>388</v>
      </c>
      <c r="K43" s="10">
        <f ca="1" t="shared" si="9"/>
      </c>
      <c r="L43" s="46"/>
      <c r="M43" s="21">
        <v>6</v>
      </c>
      <c r="N43" s="66">
        <v>3</v>
      </c>
      <c r="O43" s="48" t="s">
        <v>390</v>
      </c>
      <c r="P43" s="72">
        <f ca="1" t="shared" si="8"/>
      </c>
      <c r="Q43" s="50">
        <v>1</v>
      </c>
    </row>
    <row r="44" spans="1:17" ht="15">
      <c r="A44" s="6"/>
      <c r="B44" s="6"/>
      <c r="C44" s="6"/>
      <c r="D44" s="6"/>
      <c r="E44" s="6"/>
      <c r="F44" s="6"/>
      <c r="G44" s="6"/>
      <c r="H44" s="12">
        <v>3</v>
      </c>
      <c r="I44" s="65">
        <v>2</v>
      </c>
      <c r="J44" s="34" t="s">
        <v>387</v>
      </c>
      <c r="K44" s="10">
        <f ca="1" t="shared" si="9"/>
      </c>
      <c r="L44" s="46"/>
      <c r="M44" s="5"/>
      <c r="N44" s="22"/>
      <c r="O44" s="22"/>
      <c r="P44" s="20"/>
      <c r="Q44" s="101"/>
    </row>
    <row r="45" spans="1:17" ht="15">
      <c r="A45" s="6"/>
      <c r="B45" s="6"/>
      <c r="C45" s="6"/>
      <c r="D45" s="6"/>
      <c r="E45" s="6"/>
      <c r="F45" s="6"/>
      <c r="G45" s="6"/>
      <c r="H45" s="12">
        <v>4</v>
      </c>
      <c r="I45" s="65">
        <v>1</v>
      </c>
      <c r="J45" s="35" t="s">
        <v>389</v>
      </c>
      <c r="K45" s="10">
        <f ca="1" t="shared" si="9"/>
      </c>
      <c r="L45" s="46"/>
      <c r="M45" s="5"/>
      <c r="N45" s="5"/>
      <c r="O45" s="42"/>
      <c r="P45" s="42"/>
      <c r="Q45" s="42"/>
    </row>
    <row r="46" spans="1:17" ht="15.75" thickBot="1">
      <c r="A46" s="6"/>
      <c r="B46" s="6"/>
      <c r="C46" s="6"/>
      <c r="D46" s="6"/>
      <c r="E46" s="6"/>
      <c r="F46" s="6"/>
      <c r="G46" s="6"/>
      <c r="H46" s="13">
        <v>4</v>
      </c>
      <c r="I46" s="66">
        <v>3</v>
      </c>
      <c r="J46" s="48" t="s">
        <v>390</v>
      </c>
      <c r="K46" s="49">
        <f ca="1" t="shared" si="9"/>
      </c>
      <c r="L46" s="50"/>
      <c r="M46" s="5"/>
      <c r="N46" s="5"/>
      <c r="O46" s="5"/>
      <c r="P46" s="5"/>
      <c r="Q46" s="6"/>
    </row>
    <row r="47" spans="1:17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</sheetData>
  <printOptions/>
  <pageMargins left="0.7" right="0.7" top="0.75" bottom="0.75" header="0.3" footer="0.3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CA154"/>
  <sheetViews>
    <sheetView workbookViewId="0" topLeftCell="A1">
      <selection activeCell="K18" sqref="K18"/>
    </sheetView>
  </sheetViews>
  <sheetFormatPr defaultColWidth="11.00390625" defaultRowHeight="15.75"/>
  <cols>
    <col min="4" max="4" width="14.875" style="0" bestFit="1" customWidth="1"/>
    <col min="5" max="5" width="11.00390625" style="0" bestFit="1" customWidth="1"/>
    <col min="6" max="6" width="12.50390625" style="0" bestFit="1" customWidth="1"/>
    <col min="13" max="13" width="11.00390625" style="0" bestFit="1" customWidth="1"/>
    <col min="14" max="14" width="5.125" style="0" bestFit="1" customWidth="1"/>
    <col min="15" max="15" width="4.875" style="0" bestFit="1" customWidth="1"/>
    <col min="16" max="16" width="3.875" style="0" bestFit="1" customWidth="1"/>
    <col min="17" max="17" width="6.50390625" style="0" bestFit="1" customWidth="1"/>
    <col min="18" max="18" width="6.50390625" style="0" customWidth="1"/>
    <col min="22" max="22" width="18.375" style="0" bestFit="1" customWidth="1"/>
    <col min="23" max="23" width="11.00390625" style="0" bestFit="1" customWidth="1"/>
    <col min="24" max="24" width="14.625" style="0" bestFit="1" customWidth="1"/>
  </cols>
  <sheetData>
    <row r="1" spans="1:44" ht="15">
      <c r="A1" t="s">
        <v>186</v>
      </c>
      <c r="AR1" t="s">
        <v>96</v>
      </c>
    </row>
    <row r="3" spans="4:31" ht="15">
      <c r="D3" s="1" t="s">
        <v>406</v>
      </c>
      <c r="E3" s="1" t="s">
        <v>408</v>
      </c>
      <c r="F3" s="1" t="s">
        <v>407</v>
      </c>
      <c r="R3" t="s">
        <v>263</v>
      </c>
      <c r="U3" t="s">
        <v>248</v>
      </c>
      <c r="V3" t="s">
        <v>246</v>
      </c>
      <c r="W3" t="s">
        <v>247</v>
      </c>
      <c r="Y3" s="2" t="s">
        <v>383</v>
      </c>
      <c r="AE3" t="s">
        <v>262</v>
      </c>
    </row>
    <row r="4" spans="4:62" ht="15">
      <c r="D4" s="3" t="s">
        <v>265</v>
      </c>
      <c r="E4" s="3" t="s">
        <v>225</v>
      </c>
      <c r="F4" t="s">
        <v>250</v>
      </c>
      <c r="M4" s="2" t="s">
        <v>408</v>
      </c>
      <c r="N4" s="2" t="s">
        <v>383</v>
      </c>
      <c r="O4" s="2" t="s">
        <v>410</v>
      </c>
      <c r="P4" s="2" t="s">
        <v>411</v>
      </c>
      <c r="Q4" s="2" t="s">
        <v>245</v>
      </c>
      <c r="R4" s="2" t="s">
        <v>407</v>
      </c>
      <c r="S4" s="2"/>
      <c r="T4" s="2" t="s">
        <v>249</v>
      </c>
      <c r="U4" s="2" t="s">
        <v>408</v>
      </c>
      <c r="V4" s="2" t="s">
        <v>406</v>
      </c>
      <c r="W4" s="2" t="s">
        <v>408</v>
      </c>
      <c r="X4" s="2" t="s">
        <v>407</v>
      </c>
      <c r="Y4" s="2" t="s">
        <v>264</v>
      </c>
      <c r="AC4" t="s">
        <v>408</v>
      </c>
      <c r="AD4" t="s">
        <v>407</v>
      </c>
      <c r="AE4">
        <v>1</v>
      </c>
      <c r="AF4">
        <v>2</v>
      </c>
      <c r="AG4">
        <v>3</v>
      </c>
      <c r="AH4">
        <v>4</v>
      </c>
      <c r="AI4">
        <v>5</v>
      </c>
      <c r="AJ4">
        <v>6</v>
      </c>
      <c r="AP4" t="s">
        <v>225</v>
      </c>
      <c r="AQ4">
        <v>4.33</v>
      </c>
      <c r="AR4">
        <v>20</v>
      </c>
      <c r="AS4">
        <v>20</v>
      </c>
      <c r="AT4">
        <v>5</v>
      </c>
      <c r="AU4">
        <v>5</v>
      </c>
      <c r="AV4">
        <v>20</v>
      </c>
      <c r="AW4">
        <v>5</v>
      </c>
      <c r="AX4">
        <v>5.17</v>
      </c>
      <c r="AY4">
        <v>5</v>
      </c>
      <c r="AZ4">
        <v>5</v>
      </c>
      <c r="BA4">
        <v>20</v>
      </c>
      <c r="BB4">
        <v>5</v>
      </c>
      <c r="BC4">
        <v>10</v>
      </c>
      <c r="BD4">
        <v>10</v>
      </c>
      <c r="BE4">
        <v>10</v>
      </c>
      <c r="BF4">
        <v>10</v>
      </c>
      <c r="BG4">
        <v>10</v>
      </c>
      <c r="BH4">
        <v>10</v>
      </c>
      <c r="BI4">
        <v>10</v>
      </c>
      <c r="BJ4">
        <v>10</v>
      </c>
    </row>
    <row r="5" spans="1:62" ht="15">
      <c r="A5" s="2" t="s">
        <v>100</v>
      </c>
      <c r="B5" s="2" t="s">
        <v>101</v>
      </c>
      <c r="D5" t="s">
        <v>266</v>
      </c>
      <c r="E5" t="s">
        <v>225</v>
      </c>
      <c r="F5" t="s">
        <v>251</v>
      </c>
      <c r="M5" t="s">
        <v>102</v>
      </c>
      <c r="N5">
        <v>1</v>
      </c>
      <c r="O5">
        <v>5</v>
      </c>
      <c r="P5">
        <v>5</v>
      </c>
      <c r="Q5" t="e">
        <f ca="1">INDIRECT("'"&amp;M5&amp;"'!"&amp;CHAR(P5+64)&amp;O5-1)</f>
        <v>#REF!</v>
      </c>
      <c r="R5" t="e">
        <f>colname(P5)&amp;O5</f>
        <v>#NAME?</v>
      </c>
      <c r="S5" s="2"/>
      <c r="T5">
        <f>VALUE(LEFT(M5,2))</f>
        <v>6</v>
      </c>
      <c r="U5" t="str">
        <f>M5</f>
        <v>6 SURFERS</v>
      </c>
      <c r="V5" t="str">
        <f>"'"&amp;U5&amp;"'!Heat"&amp;N5</f>
        <v>'6 SURFERS'!Heat1</v>
      </c>
      <c r="W5" t="str">
        <f>M5</f>
        <v>6 SURFERS</v>
      </c>
      <c r="X5" t="e">
        <f aca="true" t="shared" si="0" ref="X5:X37">"$"&amp;colname(P5+1)&amp;"$"&amp;O5&amp;":$"&amp;colname(P5+1)&amp;"$"&amp;O5+5</f>
        <v>#NAME?</v>
      </c>
      <c r="Y5" t="e">
        <f ca="1">INDIRECT("'"&amp;M5&amp;"'!"&amp;colname(P5)&amp;(O5-1))</f>
        <v>#NAME?</v>
      </c>
      <c r="Z5" t="e">
        <f>IF(Y5&lt;&gt;N5,1,"")</f>
        <v>#NAME?</v>
      </c>
      <c r="AC5" t="str">
        <f>M5</f>
        <v>6 SURFERS</v>
      </c>
      <c r="AD5" t="e">
        <f>colname(P5)&amp;O5</f>
        <v>#NAME?</v>
      </c>
      <c r="AE5">
        <v>2</v>
      </c>
      <c r="AF5">
        <v>1</v>
      </c>
      <c r="AG5">
        <v>4</v>
      </c>
      <c r="AH5">
        <v>5</v>
      </c>
      <c r="AI5">
        <v>6</v>
      </c>
      <c r="AJ5">
        <v>3</v>
      </c>
      <c r="AP5" t="s">
        <v>226</v>
      </c>
      <c r="AQ5">
        <v>4.33</v>
      </c>
      <c r="AR5">
        <v>20</v>
      </c>
      <c r="AS5">
        <v>20</v>
      </c>
      <c r="AT5">
        <v>5</v>
      </c>
      <c r="AU5">
        <v>5</v>
      </c>
      <c r="AV5">
        <v>20</v>
      </c>
      <c r="AW5">
        <v>5</v>
      </c>
      <c r="AX5">
        <v>4.67</v>
      </c>
      <c r="AY5">
        <v>5</v>
      </c>
      <c r="AZ5">
        <v>5</v>
      </c>
      <c r="BA5">
        <v>20</v>
      </c>
      <c r="BB5">
        <v>5</v>
      </c>
      <c r="BC5">
        <v>3.17</v>
      </c>
      <c r="BD5">
        <v>5</v>
      </c>
      <c r="BE5">
        <v>5</v>
      </c>
      <c r="BF5">
        <v>20</v>
      </c>
      <c r="BG5">
        <v>5</v>
      </c>
      <c r="BH5">
        <v>10</v>
      </c>
      <c r="BI5">
        <v>10</v>
      </c>
      <c r="BJ5">
        <v>10</v>
      </c>
    </row>
    <row r="6" spans="1:62" ht="15">
      <c r="A6">
        <v>1</v>
      </c>
      <c r="B6">
        <v>1500</v>
      </c>
      <c r="D6" s="3" t="s">
        <v>267</v>
      </c>
      <c r="E6" s="3" t="s">
        <v>225</v>
      </c>
      <c r="F6" t="s">
        <v>77</v>
      </c>
      <c r="M6" t="s">
        <v>225</v>
      </c>
      <c r="N6">
        <v>1</v>
      </c>
      <c r="O6">
        <v>5</v>
      </c>
      <c r="P6">
        <v>5</v>
      </c>
      <c r="Q6">
        <v>1</v>
      </c>
      <c r="R6" t="e">
        <f>colname(P6)&amp;O6</f>
        <v>#NAME?</v>
      </c>
      <c r="S6" s="2"/>
      <c r="T6">
        <f>VALUE(LEFT(M6,2))</f>
        <v>12</v>
      </c>
      <c r="U6" t="str">
        <f>M6</f>
        <v>12 SURFERS</v>
      </c>
      <c r="V6" t="str">
        <f>"'"&amp;U6&amp;"'!Heat"&amp;N6</f>
        <v>'12 SURFERS'!Heat1</v>
      </c>
      <c r="W6" t="str">
        <f>M6</f>
        <v>12 SURFERS</v>
      </c>
      <c r="X6" t="e">
        <f>"$"&amp;colname(P6+1)&amp;"$"&amp;O6&amp;":$"&amp;colname(P6+1)&amp;"$"&amp;O6+5</f>
        <v>#NAME?</v>
      </c>
      <c r="Y6" t="e">
        <f ca="1">INDIRECT("'"&amp;M6&amp;"'!"&amp;colname(P6)&amp;(O6-1))</f>
        <v>#NAME?</v>
      </c>
      <c r="Z6" t="e">
        <f>IF(Y6&lt;&gt;N6,1,"")</f>
        <v>#NAME?</v>
      </c>
      <c r="AC6" t="str">
        <f>M6</f>
        <v>12 SURFERS</v>
      </c>
      <c r="AD6" t="e">
        <f>colname(P6)&amp;O6</f>
        <v>#NAME?</v>
      </c>
      <c r="AE6">
        <v>2</v>
      </c>
      <c r="AF6">
        <v>4</v>
      </c>
      <c r="AG6">
        <v>1</v>
      </c>
      <c r="AH6">
        <v>5</v>
      </c>
      <c r="AI6">
        <v>3</v>
      </c>
      <c r="AJ6">
        <v>6</v>
      </c>
      <c r="AP6" t="s">
        <v>227</v>
      </c>
      <c r="AQ6">
        <v>4.33</v>
      </c>
      <c r="AR6">
        <v>20</v>
      </c>
      <c r="AS6">
        <v>20</v>
      </c>
      <c r="AT6">
        <v>5</v>
      </c>
      <c r="AU6">
        <v>5</v>
      </c>
      <c r="AV6">
        <v>20</v>
      </c>
      <c r="AW6">
        <v>4.83</v>
      </c>
      <c r="AX6">
        <v>7</v>
      </c>
      <c r="AY6">
        <v>4.83</v>
      </c>
      <c r="AZ6">
        <v>5</v>
      </c>
      <c r="BA6">
        <v>19.83</v>
      </c>
      <c r="BB6">
        <v>5.17</v>
      </c>
      <c r="BC6">
        <v>4.5</v>
      </c>
      <c r="BD6">
        <v>5</v>
      </c>
      <c r="BE6">
        <v>5</v>
      </c>
      <c r="BF6">
        <v>19.83</v>
      </c>
      <c r="BG6">
        <v>5</v>
      </c>
      <c r="BH6">
        <v>10</v>
      </c>
      <c r="BI6">
        <v>10</v>
      </c>
      <c r="BJ6">
        <v>10</v>
      </c>
    </row>
    <row r="7" spans="1:62" ht="15">
      <c r="A7">
        <v>2</v>
      </c>
      <c r="B7">
        <v>1290</v>
      </c>
      <c r="D7" t="s">
        <v>268</v>
      </c>
      <c r="E7" t="s">
        <v>226</v>
      </c>
      <c r="F7" t="s">
        <v>250</v>
      </c>
      <c r="M7" t="s">
        <v>225</v>
      </c>
      <c r="N7">
        <v>2</v>
      </c>
      <c r="O7">
        <v>13</v>
      </c>
      <c r="P7">
        <v>5</v>
      </c>
      <c r="Q7">
        <v>1</v>
      </c>
      <c r="R7" t="e">
        <f aca="true" t="shared" si="1" ref="R7:R70">colname(P7)&amp;O7</f>
        <v>#NAME?</v>
      </c>
      <c r="S7" s="2"/>
      <c r="T7">
        <f aca="true" t="shared" si="2" ref="T7:T70">VALUE(LEFT(M7,2))</f>
        <v>12</v>
      </c>
      <c r="U7" t="str">
        <f aca="true" t="shared" si="3" ref="U7:U70">M7</f>
        <v>12 SURFERS</v>
      </c>
      <c r="V7" t="str">
        <f aca="true" t="shared" si="4" ref="V7:V70">"'"&amp;U7&amp;"'!Heat"&amp;N7</f>
        <v>'12 SURFERS'!Heat2</v>
      </c>
      <c r="W7" t="str">
        <f aca="true" t="shared" si="5" ref="W7:W70">M7</f>
        <v>12 SURFERS</v>
      </c>
      <c r="X7" t="e">
        <f t="shared" si="0"/>
        <v>#NAME?</v>
      </c>
      <c r="Y7" t="e">
        <f ca="1" t="shared" si="6" ref="Y7:Y70">INDIRECT("'"&amp;M7&amp;"'!"&amp;colname(P7)&amp;(O7-1))</f>
        <v>#NAME?</v>
      </c>
      <c r="Z7" t="e">
        <f aca="true" t="shared" si="7" ref="Z7:Z70">IF(Y7&lt;&gt;N7,1,"")</f>
        <v>#NAME?</v>
      </c>
      <c r="AC7" t="str">
        <f aca="true" t="shared" si="8" ref="AC7:AC70">M7</f>
        <v>12 SURFERS</v>
      </c>
      <c r="AD7" t="e">
        <f aca="true" t="shared" si="9" ref="AD7:AD70">colname(P7)&amp;O7</f>
        <v>#NAME?</v>
      </c>
      <c r="AE7">
        <v>2</v>
      </c>
      <c r="AF7">
        <v>4</v>
      </c>
      <c r="AG7">
        <v>1</v>
      </c>
      <c r="AH7">
        <v>5</v>
      </c>
      <c r="AI7">
        <v>3</v>
      </c>
      <c r="AJ7">
        <v>6</v>
      </c>
      <c r="AP7" t="s">
        <v>228</v>
      </c>
      <c r="AQ7" s="1">
        <v>4.33</v>
      </c>
      <c r="AR7" s="1">
        <v>20</v>
      </c>
      <c r="AS7" s="1">
        <v>20</v>
      </c>
      <c r="AT7" s="38">
        <v>5</v>
      </c>
      <c r="AU7" s="38">
        <v>5</v>
      </c>
      <c r="AV7" s="38">
        <v>20</v>
      </c>
      <c r="AW7" s="38">
        <v>4.83</v>
      </c>
      <c r="AX7" s="38">
        <v>5.33</v>
      </c>
      <c r="AY7" s="37">
        <v>5</v>
      </c>
      <c r="AZ7" s="37">
        <v>5</v>
      </c>
      <c r="BA7" s="37">
        <v>20</v>
      </c>
      <c r="BB7" s="37">
        <v>4.83</v>
      </c>
      <c r="BC7" s="37">
        <v>4.83</v>
      </c>
      <c r="BD7" s="36">
        <v>5</v>
      </c>
      <c r="BE7" s="36">
        <v>5</v>
      </c>
      <c r="BF7" s="36">
        <v>20</v>
      </c>
      <c r="BG7" s="36">
        <v>4.83</v>
      </c>
      <c r="BH7" s="36">
        <v>3.5</v>
      </c>
      <c r="BI7" s="1">
        <v>5</v>
      </c>
      <c r="BJ7" s="1">
        <v>5</v>
      </c>
    </row>
    <row r="8" spans="1:62" ht="15">
      <c r="A8">
        <v>3</v>
      </c>
      <c r="B8">
        <v>1095</v>
      </c>
      <c r="D8" t="s">
        <v>269</v>
      </c>
      <c r="E8" t="s">
        <v>226</v>
      </c>
      <c r="F8" t="s">
        <v>251</v>
      </c>
      <c r="M8" t="s">
        <v>225</v>
      </c>
      <c r="N8">
        <v>3</v>
      </c>
      <c r="O8">
        <v>10</v>
      </c>
      <c r="P8">
        <v>10</v>
      </c>
      <c r="Q8">
        <v>2</v>
      </c>
      <c r="R8" t="e">
        <f t="shared" si="1"/>
        <v>#NAME?</v>
      </c>
      <c r="S8" s="2"/>
      <c r="T8">
        <f t="shared" si="2"/>
        <v>12</v>
      </c>
      <c r="U8" t="str">
        <f t="shared" si="3"/>
        <v>12 SURFERS</v>
      </c>
      <c r="V8" t="str">
        <f t="shared" si="4"/>
        <v>'12 SURFERS'!Heat3</v>
      </c>
      <c r="W8" t="str">
        <f t="shared" si="5"/>
        <v>12 SURFERS</v>
      </c>
      <c r="X8" t="e">
        <f t="shared" si="0"/>
        <v>#NAME?</v>
      </c>
      <c r="Y8" t="e">
        <f ca="1" t="shared" si="6"/>
        <v>#NAME?</v>
      </c>
      <c r="Z8" t="e">
        <f t="shared" si="7"/>
        <v>#NAME?</v>
      </c>
      <c r="AC8" t="str">
        <f t="shared" si="8"/>
        <v>12 SURFERS</v>
      </c>
      <c r="AD8" t="e">
        <f t="shared" si="9"/>
        <v>#NAME?</v>
      </c>
      <c r="AE8">
        <v>3</v>
      </c>
      <c r="AF8">
        <v>2</v>
      </c>
      <c r="AG8">
        <v>1</v>
      </c>
      <c r="AH8">
        <v>5</v>
      </c>
      <c r="AI8">
        <v>6</v>
      </c>
      <c r="AJ8">
        <v>4</v>
      </c>
      <c r="AP8" t="s">
        <v>229</v>
      </c>
      <c r="AQ8">
        <v>4.33</v>
      </c>
      <c r="AR8">
        <v>20</v>
      </c>
      <c r="AS8">
        <v>20</v>
      </c>
      <c r="AT8">
        <v>5</v>
      </c>
      <c r="AU8">
        <v>5</v>
      </c>
      <c r="AV8">
        <v>20</v>
      </c>
      <c r="AW8">
        <v>5</v>
      </c>
      <c r="AX8">
        <v>4.33</v>
      </c>
      <c r="AY8">
        <v>5</v>
      </c>
      <c r="AZ8">
        <v>5</v>
      </c>
      <c r="BA8">
        <v>20</v>
      </c>
      <c r="BB8">
        <v>5</v>
      </c>
      <c r="BC8">
        <v>4.83</v>
      </c>
      <c r="BD8">
        <v>10</v>
      </c>
      <c r="BE8">
        <v>10</v>
      </c>
      <c r="BF8">
        <v>10</v>
      </c>
      <c r="BG8">
        <v>10</v>
      </c>
      <c r="BH8">
        <v>10</v>
      </c>
      <c r="BI8">
        <v>10</v>
      </c>
      <c r="BJ8">
        <v>10</v>
      </c>
    </row>
    <row r="9" spans="1:62" ht="15">
      <c r="A9">
        <v>4</v>
      </c>
      <c r="B9">
        <v>1005</v>
      </c>
      <c r="D9" t="s">
        <v>270</v>
      </c>
      <c r="E9" t="s">
        <v>226</v>
      </c>
      <c r="F9" t="s">
        <v>252</v>
      </c>
      <c r="M9" t="s">
        <v>226</v>
      </c>
      <c r="N9">
        <v>1</v>
      </c>
      <c r="O9">
        <v>5</v>
      </c>
      <c r="P9">
        <v>5</v>
      </c>
      <c r="Q9">
        <v>1</v>
      </c>
      <c r="R9" t="e">
        <f t="shared" si="1"/>
        <v>#NAME?</v>
      </c>
      <c r="S9" s="2"/>
      <c r="T9">
        <f t="shared" si="2"/>
        <v>18</v>
      </c>
      <c r="U9" t="str">
        <f t="shared" si="3"/>
        <v>18 SURFERS</v>
      </c>
      <c r="V9" t="str">
        <f t="shared" si="4"/>
        <v>'18 SURFERS'!Heat1</v>
      </c>
      <c r="W9" t="str">
        <f t="shared" si="5"/>
        <v>18 SURFERS</v>
      </c>
      <c r="X9" t="e">
        <f t="shared" si="0"/>
        <v>#NAME?</v>
      </c>
      <c r="Y9" t="e">
        <f ca="1" t="shared" si="6"/>
        <v>#NAME?</v>
      </c>
      <c r="Z9" t="e">
        <f t="shared" si="7"/>
        <v>#NAME?</v>
      </c>
      <c r="AC9" t="str">
        <f t="shared" si="8"/>
        <v>18 SURFERS</v>
      </c>
      <c r="AD9" t="e">
        <f t="shared" si="9"/>
        <v>#NAME?</v>
      </c>
      <c r="AE9">
        <v>3</v>
      </c>
      <c r="AF9">
        <v>6</v>
      </c>
      <c r="AG9">
        <v>2</v>
      </c>
      <c r="AH9">
        <v>1</v>
      </c>
      <c r="AI9">
        <v>4</v>
      </c>
      <c r="AJ9">
        <v>5</v>
      </c>
      <c r="AP9" t="s">
        <v>230</v>
      </c>
      <c r="AQ9">
        <v>5.33</v>
      </c>
      <c r="AR9">
        <v>5</v>
      </c>
      <c r="AS9">
        <v>5</v>
      </c>
      <c r="AT9">
        <v>20</v>
      </c>
      <c r="AU9">
        <v>5</v>
      </c>
      <c r="AV9">
        <v>4.67</v>
      </c>
      <c r="AW9">
        <v>5</v>
      </c>
      <c r="AX9">
        <v>5.17</v>
      </c>
      <c r="AY9">
        <v>20</v>
      </c>
      <c r="AZ9">
        <v>5</v>
      </c>
      <c r="BA9">
        <v>4.83</v>
      </c>
      <c r="BB9">
        <v>5</v>
      </c>
      <c r="BC9">
        <v>5.33</v>
      </c>
      <c r="BD9">
        <v>20</v>
      </c>
      <c r="BE9">
        <v>5</v>
      </c>
      <c r="BF9">
        <v>10</v>
      </c>
      <c r="BG9">
        <v>10</v>
      </c>
      <c r="BH9">
        <v>10</v>
      </c>
      <c r="BI9">
        <v>10</v>
      </c>
      <c r="BJ9">
        <v>10</v>
      </c>
    </row>
    <row r="10" spans="1:62" ht="15">
      <c r="A10">
        <v>5</v>
      </c>
      <c r="B10">
        <v>915</v>
      </c>
      <c r="D10" t="s">
        <v>271</v>
      </c>
      <c r="E10" t="s">
        <v>226</v>
      </c>
      <c r="F10" t="s">
        <v>255</v>
      </c>
      <c r="M10" t="s">
        <v>226</v>
      </c>
      <c r="N10">
        <v>2</v>
      </c>
      <c r="O10">
        <v>13</v>
      </c>
      <c r="P10">
        <v>5</v>
      </c>
      <c r="Q10">
        <v>1</v>
      </c>
      <c r="R10" t="e">
        <f t="shared" si="1"/>
        <v>#NAME?</v>
      </c>
      <c r="S10" s="2"/>
      <c r="T10">
        <f t="shared" si="2"/>
        <v>18</v>
      </c>
      <c r="U10" t="str">
        <f t="shared" si="3"/>
        <v>18 SURFERS</v>
      </c>
      <c r="V10" t="str">
        <f t="shared" si="4"/>
        <v>'18 SURFERS'!Heat2</v>
      </c>
      <c r="W10" t="str">
        <f t="shared" si="5"/>
        <v>18 SURFERS</v>
      </c>
      <c r="X10" t="e">
        <f t="shared" si="0"/>
        <v>#NAME?</v>
      </c>
      <c r="Y10" t="e">
        <f ca="1" t="shared" si="6"/>
        <v>#NAME?</v>
      </c>
      <c r="Z10" t="e">
        <f t="shared" si="7"/>
        <v>#NAME?</v>
      </c>
      <c r="AC10" t="str">
        <f t="shared" si="8"/>
        <v>18 SURFERS</v>
      </c>
      <c r="AD10" t="e">
        <f t="shared" si="9"/>
        <v>#NAME?</v>
      </c>
      <c r="AE10">
        <v>3</v>
      </c>
      <c r="AF10">
        <v>1</v>
      </c>
      <c r="AG10">
        <v>2</v>
      </c>
      <c r="AH10">
        <v>4</v>
      </c>
      <c r="AI10">
        <v>6</v>
      </c>
      <c r="AJ10">
        <v>5</v>
      </c>
      <c r="AP10" t="s">
        <v>232</v>
      </c>
      <c r="AQ10">
        <v>4.17</v>
      </c>
      <c r="AR10">
        <v>20</v>
      </c>
      <c r="AS10">
        <v>20</v>
      </c>
      <c r="AT10">
        <v>5</v>
      </c>
      <c r="AU10">
        <v>5</v>
      </c>
      <c r="AV10">
        <v>20</v>
      </c>
      <c r="AW10">
        <v>5</v>
      </c>
      <c r="AX10">
        <v>5.83</v>
      </c>
      <c r="AY10">
        <v>5</v>
      </c>
      <c r="AZ10">
        <v>5</v>
      </c>
      <c r="BA10">
        <v>19.83</v>
      </c>
      <c r="BB10">
        <v>5</v>
      </c>
      <c r="BC10">
        <v>10</v>
      </c>
      <c r="BD10">
        <v>10</v>
      </c>
      <c r="BE10">
        <v>10</v>
      </c>
      <c r="BF10">
        <v>10</v>
      </c>
      <c r="BG10">
        <v>10</v>
      </c>
      <c r="BH10">
        <v>10</v>
      </c>
      <c r="BI10">
        <v>10</v>
      </c>
      <c r="BJ10">
        <v>10</v>
      </c>
    </row>
    <row r="11" spans="1:62" ht="15">
      <c r="A11">
        <v>6</v>
      </c>
      <c r="B11">
        <v>875</v>
      </c>
      <c r="D11" t="s">
        <v>272</v>
      </c>
      <c r="E11" t="s">
        <v>226</v>
      </c>
      <c r="F11" t="s">
        <v>78</v>
      </c>
      <c r="M11" t="s">
        <v>226</v>
      </c>
      <c r="N11">
        <v>3</v>
      </c>
      <c r="O11">
        <v>21</v>
      </c>
      <c r="P11">
        <v>5</v>
      </c>
      <c r="Q11">
        <v>1</v>
      </c>
      <c r="R11" t="e">
        <f t="shared" si="1"/>
        <v>#NAME?</v>
      </c>
      <c r="S11" s="2"/>
      <c r="T11">
        <f t="shared" si="2"/>
        <v>18</v>
      </c>
      <c r="U11" t="str">
        <f t="shared" si="3"/>
        <v>18 SURFERS</v>
      </c>
      <c r="V11" t="str">
        <f t="shared" si="4"/>
        <v>'18 SURFERS'!Heat3</v>
      </c>
      <c r="W11" t="str">
        <f t="shared" si="5"/>
        <v>18 SURFERS</v>
      </c>
      <c r="X11" t="e">
        <f t="shared" si="0"/>
        <v>#NAME?</v>
      </c>
      <c r="Y11" t="e">
        <f ca="1" t="shared" si="6"/>
        <v>#NAME?</v>
      </c>
      <c r="Z11" t="e">
        <f t="shared" si="7"/>
        <v>#NAME?</v>
      </c>
      <c r="AC11" t="str">
        <f t="shared" si="8"/>
        <v>18 SURFERS</v>
      </c>
      <c r="AD11" t="e">
        <f t="shared" si="9"/>
        <v>#NAME?</v>
      </c>
      <c r="AE11">
        <v>2</v>
      </c>
      <c r="AF11">
        <v>3</v>
      </c>
      <c r="AG11">
        <v>4</v>
      </c>
      <c r="AH11">
        <v>6</v>
      </c>
      <c r="AI11">
        <v>5</v>
      </c>
      <c r="AJ11">
        <v>1</v>
      </c>
      <c r="AP11" t="s">
        <v>233</v>
      </c>
      <c r="AQ11">
        <v>5.33</v>
      </c>
      <c r="AR11">
        <v>5</v>
      </c>
      <c r="AS11">
        <v>5</v>
      </c>
      <c r="AT11">
        <v>20</v>
      </c>
      <c r="AU11">
        <v>5</v>
      </c>
      <c r="AV11">
        <v>3</v>
      </c>
      <c r="AW11">
        <v>4.83</v>
      </c>
      <c r="AX11">
        <v>5</v>
      </c>
      <c r="AY11">
        <v>20</v>
      </c>
      <c r="AZ11">
        <v>5</v>
      </c>
      <c r="BA11">
        <v>4.17</v>
      </c>
      <c r="BB11">
        <v>5</v>
      </c>
      <c r="BC11">
        <v>5</v>
      </c>
      <c r="BD11">
        <v>20</v>
      </c>
      <c r="BE11">
        <v>5</v>
      </c>
      <c r="BF11">
        <v>10</v>
      </c>
      <c r="BG11">
        <v>10</v>
      </c>
      <c r="BH11">
        <v>10</v>
      </c>
      <c r="BI11">
        <v>10</v>
      </c>
      <c r="BJ11">
        <v>10</v>
      </c>
    </row>
    <row r="12" spans="1:62" ht="15">
      <c r="A12">
        <v>7</v>
      </c>
      <c r="B12">
        <v>833</v>
      </c>
      <c r="D12" t="s">
        <v>273</v>
      </c>
      <c r="E12" t="s">
        <v>227</v>
      </c>
      <c r="F12" t="s">
        <v>250</v>
      </c>
      <c r="M12" t="s">
        <v>226</v>
      </c>
      <c r="N12">
        <v>4</v>
      </c>
      <c r="O12">
        <v>13</v>
      </c>
      <c r="P12">
        <v>10</v>
      </c>
      <c r="Q12">
        <v>2</v>
      </c>
      <c r="R12" t="e">
        <f t="shared" si="1"/>
        <v>#NAME?</v>
      </c>
      <c r="S12" s="2"/>
      <c r="T12">
        <f t="shared" si="2"/>
        <v>18</v>
      </c>
      <c r="U12" t="str">
        <f t="shared" si="3"/>
        <v>18 SURFERS</v>
      </c>
      <c r="V12" t="str">
        <f t="shared" si="4"/>
        <v>'18 SURFERS'!Heat4</v>
      </c>
      <c r="W12" t="str">
        <f t="shared" si="5"/>
        <v>18 SURFERS</v>
      </c>
      <c r="X12" t="e">
        <f t="shared" si="0"/>
        <v>#NAME?</v>
      </c>
      <c r="Y12" t="e">
        <f ca="1" t="shared" si="6"/>
        <v>#NAME?</v>
      </c>
      <c r="Z12" t="e">
        <f t="shared" si="7"/>
        <v>#NAME?</v>
      </c>
      <c r="AC12" t="str">
        <f t="shared" si="8"/>
        <v>18 SURFERS</v>
      </c>
      <c r="AD12" t="e">
        <f t="shared" si="9"/>
        <v>#NAME?</v>
      </c>
      <c r="AE12">
        <v>4</v>
      </c>
      <c r="AF12">
        <v>6</v>
      </c>
      <c r="AG12">
        <v>3</v>
      </c>
      <c r="AH12">
        <v>1</v>
      </c>
      <c r="AI12">
        <v>5</v>
      </c>
      <c r="AJ12">
        <v>2</v>
      </c>
      <c r="AP12" t="s">
        <v>234</v>
      </c>
      <c r="AQ12">
        <v>4.33</v>
      </c>
      <c r="AR12">
        <v>20</v>
      </c>
      <c r="AS12">
        <v>20</v>
      </c>
      <c r="AT12">
        <v>5</v>
      </c>
      <c r="AU12">
        <v>5</v>
      </c>
      <c r="AV12">
        <v>20</v>
      </c>
      <c r="AW12">
        <v>5</v>
      </c>
      <c r="AX12">
        <v>10</v>
      </c>
      <c r="AY12">
        <v>5</v>
      </c>
      <c r="AZ12">
        <v>5</v>
      </c>
      <c r="BA12">
        <v>20</v>
      </c>
      <c r="BB12">
        <v>5</v>
      </c>
      <c r="BC12">
        <v>10</v>
      </c>
      <c r="BD12">
        <v>10</v>
      </c>
      <c r="BE12">
        <v>10</v>
      </c>
      <c r="BF12">
        <v>10</v>
      </c>
      <c r="BG12">
        <v>10</v>
      </c>
      <c r="BH12">
        <v>10</v>
      </c>
      <c r="BI12">
        <v>10</v>
      </c>
      <c r="BJ12">
        <v>10</v>
      </c>
    </row>
    <row r="13" spans="1:62" ht="15">
      <c r="A13">
        <v>8</v>
      </c>
      <c r="B13">
        <v>792</v>
      </c>
      <c r="D13" t="s">
        <v>274</v>
      </c>
      <c r="E13" t="s">
        <v>227</v>
      </c>
      <c r="F13" t="s">
        <v>251</v>
      </c>
      <c r="M13" t="s">
        <v>226</v>
      </c>
      <c r="N13">
        <v>5</v>
      </c>
      <c r="O13">
        <v>13</v>
      </c>
      <c r="P13">
        <v>15</v>
      </c>
      <c r="Q13">
        <v>3</v>
      </c>
      <c r="R13" t="e">
        <f t="shared" si="1"/>
        <v>#NAME?</v>
      </c>
      <c r="S13" s="2"/>
      <c r="T13">
        <f t="shared" si="2"/>
        <v>18</v>
      </c>
      <c r="U13" t="str">
        <f t="shared" si="3"/>
        <v>18 SURFERS</v>
      </c>
      <c r="V13" t="str">
        <f t="shared" si="4"/>
        <v>'18 SURFERS'!Heat5</v>
      </c>
      <c r="W13" t="str">
        <f t="shared" si="5"/>
        <v>18 SURFERS</v>
      </c>
      <c r="X13" t="e">
        <f t="shared" si="0"/>
        <v>#NAME?</v>
      </c>
      <c r="Y13" t="e">
        <f ca="1" t="shared" si="6"/>
        <v>#NAME?</v>
      </c>
      <c r="Z13" t="e">
        <f t="shared" si="7"/>
        <v>#NAME?</v>
      </c>
      <c r="AC13" t="str">
        <f t="shared" si="8"/>
        <v>18 SURFERS</v>
      </c>
      <c r="AD13" t="e">
        <f t="shared" si="9"/>
        <v>#NAME?</v>
      </c>
      <c r="AE13">
        <v>1</v>
      </c>
      <c r="AF13">
        <v>6</v>
      </c>
      <c r="AG13">
        <v>5</v>
      </c>
      <c r="AH13">
        <v>2</v>
      </c>
      <c r="AI13">
        <v>3</v>
      </c>
      <c r="AJ13">
        <v>4</v>
      </c>
      <c r="AP13" t="s">
        <v>235</v>
      </c>
      <c r="AQ13">
        <v>5.5</v>
      </c>
      <c r="AR13">
        <v>5</v>
      </c>
      <c r="AS13">
        <v>5</v>
      </c>
      <c r="AT13">
        <v>20</v>
      </c>
      <c r="AU13">
        <v>5</v>
      </c>
      <c r="AV13">
        <v>5.17</v>
      </c>
      <c r="AW13">
        <v>4.83</v>
      </c>
      <c r="AX13">
        <v>5</v>
      </c>
      <c r="AY13">
        <v>20</v>
      </c>
      <c r="AZ13">
        <v>5</v>
      </c>
      <c r="BA13">
        <v>5.67</v>
      </c>
      <c r="BB13">
        <v>5</v>
      </c>
      <c r="BC13">
        <v>5</v>
      </c>
      <c r="BD13">
        <v>20</v>
      </c>
      <c r="BE13">
        <v>5</v>
      </c>
      <c r="BF13">
        <v>10</v>
      </c>
      <c r="BG13">
        <v>10</v>
      </c>
      <c r="BH13">
        <v>10</v>
      </c>
      <c r="BI13">
        <v>10</v>
      </c>
      <c r="BJ13">
        <v>10</v>
      </c>
    </row>
    <row r="14" spans="1:62" ht="15">
      <c r="A14">
        <v>9</v>
      </c>
      <c r="B14">
        <v>750</v>
      </c>
      <c r="D14" s="3" t="s">
        <v>331</v>
      </c>
      <c r="E14" s="3" t="s">
        <v>227</v>
      </c>
      <c r="F14" t="s">
        <v>252</v>
      </c>
      <c r="M14" t="s">
        <v>227</v>
      </c>
      <c r="N14">
        <v>1</v>
      </c>
      <c r="O14">
        <v>5</v>
      </c>
      <c r="P14">
        <v>5</v>
      </c>
      <c r="Q14">
        <v>1</v>
      </c>
      <c r="R14" t="e">
        <f t="shared" si="1"/>
        <v>#NAME?</v>
      </c>
      <c r="S14" s="2"/>
      <c r="T14">
        <f t="shared" si="2"/>
        <v>24</v>
      </c>
      <c r="U14" t="str">
        <f t="shared" si="3"/>
        <v>24 SURFERS</v>
      </c>
      <c r="V14" t="str">
        <f t="shared" si="4"/>
        <v>'24 SURFERS'!Heat1</v>
      </c>
      <c r="W14" t="str">
        <f t="shared" si="5"/>
        <v>24 SURFERS</v>
      </c>
      <c r="X14" t="e">
        <f t="shared" si="0"/>
        <v>#NAME?</v>
      </c>
      <c r="Y14" t="e">
        <f ca="1" t="shared" si="6"/>
        <v>#NAME?</v>
      </c>
      <c r="Z14" t="e">
        <f t="shared" si="7"/>
        <v>#NAME?</v>
      </c>
      <c r="AC14" t="str">
        <f t="shared" si="8"/>
        <v>24 SURFERS</v>
      </c>
      <c r="AD14" t="e">
        <f t="shared" si="9"/>
        <v>#NAME?</v>
      </c>
      <c r="AE14">
        <v>5</v>
      </c>
      <c r="AF14">
        <v>3</v>
      </c>
      <c r="AG14">
        <v>4</v>
      </c>
      <c r="AH14">
        <v>2</v>
      </c>
      <c r="AI14">
        <v>6</v>
      </c>
      <c r="AJ14">
        <v>1</v>
      </c>
      <c r="AP14" t="s">
        <v>236</v>
      </c>
      <c r="AQ14">
        <v>4.33</v>
      </c>
      <c r="AR14">
        <v>20</v>
      </c>
      <c r="AS14">
        <v>20</v>
      </c>
      <c r="AT14">
        <v>5</v>
      </c>
      <c r="AU14">
        <v>5</v>
      </c>
      <c r="AV14">
        <v>20</v>
      </c>
      <c r="AW14">
        <v>5</v>
      </c>
      <c r="AX14">
        <v>10</v>
      </c>
      <c r="AY14">
        <v>5</v>
      </c>
      <c r="AZ14">
        <v>5</v>
      </c>
      <c r="BA14">
        <v>20</v>
      </c>
      <c r="BB14">
        <v>5</v>
      </c>
      <c r="BC14">
        <v>10</v>
      </c>
      <c r="BD14">
        <v>10</v>
      </c>
      <c r="BE14">
        <v>10</v>
      </c>
      <c r="BF14">
        <v>10</v>
      </c>
      <c r="BG14">
        <v>10</v>
      </c>
      <c r="BH14">
        <v>10</v>
      </c>
      <c r="BI14">
        <v>10</v>
      </c>
      <c r="BJ14">
        <v>10</v>
      </c>
    </row>
    <row r="15" spans="1:62" ht="15">
      <c r="A15">
        <v>10</v>
      </c>
      <c r="B15">
        <v>732</v>
      </c>
      <c r="D15" t="s">
        <v>332</v>
      </c>
      <c r="E15" t="s">
        <v>227</v>
      </c>
      <c r="F15" t="s">
        <v>253</v>
      </c>
      <c r="M15" t="s">
        <v>227</v>
      </c>
      <c r="N15">
        <v>2</v>
      </c>
      <c r="O15">
        <v>13</v>
      </c>
      <c r="P15">
        <v>5</v>
      </c>
      <c r="Q15">
        <v>1</v>
      </c>
      <c r="R15" t="e">
        <f t="shared" si="1"/>
        <v>#NAME?</v>
      </c>
      <c r="S15" s="2"/>
      <c r="T15">
        <f t="shared" si="2"/>
        <v>24</v>
      </c>
      <c r="U15" t="str">
        <f t="shared" si="3"/>
        <v>24 SURFERS</v>
      </c>
      <c r="V15" t="str">
        <f t="shared" si="4"/>
        <v>'24 SURFERS'!Heat2</v>
      </c>
      <c r="W15" t="str">
        <f t="shared" si="5"/>
        <v>24 SURFERS</v>
      </c>
      <c r="X15" t="e">
        <f t="shared" si="0"/>
        <v>#NAME?</v>
      </c>
      <c r="Y15" t="e">
        <f ca="1" t="shared" si="6"/>
        <v>#NAME?</v>
      </c>
      <c r="Z15" t="e">
        <f t="shared" si="7"/>
        <v>#NAME?</v>
      </c>
      <c r="AC15" t="str">
        <f t="shared" si="8"/>
        <v>24 SURFERS</v>
      </c>
      <c r="AD15" t="e">
        <f t="shared" si="9"/>
        <v>#NAME?</v>
      </c>
      <c r="AE15">
        <v>3</v>
      </c>
      <c r="AF15">
        <v>2</v>
      </c>
      <c r="AG15">
        <v>1</v>
      </c>
      <c r="AH15">
        <v>5</v>
      </c>
      <c r="AI15">
        <v>4</v>
      </c>
      <c r="AJ15">
        <v>6</v>
      </c>
      <c r="AP15" t="s">
        <v>237</v>
      </c>
      <c r="AQ15">
        <v>4</v>
      </c>
      <c r="AR15">
        <v>5</v>
      </c>
      <c r="AS15">
        <v>5</v>
      </c>
      <c r="AT15">
        <v>20</v>
      </c>
      <c r="AU15">
        <v>5.17</v>
      </c>
      <c r="AV15">
        <v>4.67</v>
      </c>
      <c r="AW15">
        <v>5</v>
      </c>
      <c r="AX15">
        <v>5</v>
      </c>
      <c r="AY15">
        <v>20</v>
      </c>
      <c r="AZ15">
        <v>5</v>
      </c>
      <c r="BA15">
        <v>4.17</v>
      </c>
      <c r="BB15">
        <v>3.67</v>
      </c>
      <c r="BC15">
        <v>5</v>
      </c>
      <c r="BD15">
        <v>20</v>
      </c>
      <c r="BE15">
        <v>5</v>
      </c>
      <c r="BF15">
        <v>3.17</v>
      </c>
      <c r="BG15">
        <v>4</v>
      </c>
      <c r="BH15">
        <v>5</v>
      </c>
      <c r="BI15">
        <v>20</v>
      </c>
      <c r="BJ15">
        <v>5</v>
      </c>
    </row>
    <row r="16" spans="1:62" ht="15">
      <c r="A16">
        <v>11</v>
      </c>
      <c r="B16">
        <v>713</v>
      </c>
      <c r="D16" t="s">
        <v>333</v>
      </c>
      <c r="E16" t="s">
        <v>227</v>
      </c>
      <c r="F16" t="s">
        <v>255</v>
      </c>
      <c r="M16" t="s">
        <v>227</v>
      </c>
      <c r="N16">
        <v>3</v>
      </c>
      <c r="O16">
        <v>21</v>
      </c>
      <c r="P16">
        <v>5</v>
      </c>
      <c r="Q16">
        <v>1</v>
      </c>
      <c r="R16" t="e">
        <f t="shared" si="1"/>
        <v>#NAME?</v>
      </c>
      <c r="S16" s="2"/>
      <c r="T16">
        <f t="shared" si="2"/>
        <v>24</v>
      </c>
      <c r="U16" t="str">
        <f t="shared" si="3"/>
        <v>24 SURFERS</v>
      </c>
      <c r="V16" t="str">
        <f t="shared" si="4"/>
        <v>'24 SURFERS'!Heat3</v>
      </c>
      <c r="W16" t="str">
        <f t="shared" si="5"/>
        <v>24 SURFERS</v>
      </c>
      <c r="X16" t="e">
        <f t="shared" si="0"/>
        <v>#NAME?</v>
      </c>
      <c r="Y16" t="e">
        <f ca="1" t="shared" si="6"/>
        <v>#NAME?</v>
      </c>
      <c r="Z16" t="e">
        <f t="shared" si="7"/>
        <v>#NAME?</v>
      </c>
      <c r="AC16" t="str">
        <f t="shared" si="8"/>
        <v>24 SURFERS</v>
      </c>
      <c r="AD16" t="e">
        <f t="shared" si="9"/>
        <v>#NAME?</v>
      </c>
      <c r="AE16">
        <v>3</v>
      </c>
      <c r="AF16">
        <v>2</v>
      </c>
      <c r="AG16">
        <v>1</v>
      </c>
      <c r="AH16">
        <v>5</v>
      </c>
      <c r="AI16">
        <v>6</v>
      </c>
      <c r="AJ16">
        <v>4</v>
      </c>
      <c r="AP16" t="s">
        <v>238</v>
      </c>
      <c r="AQ16">
        <v>4.33</v>
      </c>
      <c r="AR16">
        <v>20</v>
      </c>
      <c r="AS16">
        <v>20</v>
      </c>
      <c r="AT16">
        <v>5</v>
      </c>
      <c r="AU16">
        <v>5</v>
      </c>
      <c r="AV16">
        <v>20</v>
      </c>
      <c r="AW16">
        <v>5</v>
      </c>
      <c r="AX16">
        <v>10</v>
      </c>
      <c r="AY16">
        <v>5</v>
      </c>
      <c r="AZ16">
        <v>5</v>
      </c>
      <c r="BA16">
        <v>20</v>
      </c>
      <c r="BB16">
        <v>5</v>
      </c>
      <c r="BC16">
        <v>10</v>
      </c>
      <c r="BD16">
        <v>10</v>
      </c>
      <c r="BE16">
        <v>10</v>
      </c>
      <c r="BF16">
        <v>10</v>
      </c>
      <c r="BG16">
        <v>10</v>
      </c>
      <c r="BH16">
        <v>10</v>
      </c>
      <c r="BI16">
        <v>10</v>
      </c>
      <c r="BJ16">
        <v>10</v>
      </c>
    </row>
    <row r="17" spans="1:62" ht="15">
      <c r="A17">
        <v>12</v>
      </c>
      <c r="B17">
        <v>693</v>
      </c>
      <c r="D17" t="s">
        <v>334</v>
      </c>
      <c r="E17" t="s">
        <v>227</v>
      </c>
      <c r="F17" t="s">
        <v>256</v>
      </c>
      <c r="J17" t="s">
        <v>408</v>
      </c>
      <c r="M17" t="s">
        <v>227</v>
      </c>
      <c r="N17">
        <v>4</v>
      </c>
      <c r="O17">
        <v>29</v>
      </c>
      <c r="P17">
        <v>5</v>
      </c>
      <c r="Q17">
        <v>1</v>
      </c>
      <c r="R17" t="e">
        <f t="shared" si="1"/>
        <v>#NAME?</v>
      </c>
      <c r="S17" s="2"/>
      <c r="T17">
        <f t="shared" si="2"/>
        <v>24</v>
      </c>
      <c r="U17" t="str">
        <f t="shared" si="3"/>
        <v>24 SURFERS</v>
      </c>
      <c r="V17" t="str">
        <f t="shared" si="4"/>
        <v>'24 SURFERS'!Heat4</v>
      </c>
      <c r="W17" t="str">
        <f t="shared" si="5"/>
        <v>24 SURFERS</v>
      </c>
      <c r="X17" t="e">
        <f t="shared" si="0"/>
        <v>#NAME?</v>
      </c>
      <c r="Y17" t="e">
        <f ca="1" t="shared" si="6"/>
        <v>#NAME?</v>
      </c>
      <c r="Z17" t="e">
        <f t="shared" si="7"/>
        <v>#NAME?</v>
      </c>
      <c r="AC17" t="str">
        <f t="shared" si="8"/>
        <v>24 SURFERS</v>
      </c>
      <c r="AD17" t="e">
        <f t="shared" si="9"/>
        <v>#NAME?</v>
      </c>
      <c r="AE17">
        <v>5</v>
      </c>
      <c r="AF17">
        <v>2</v>
      </c>
      <c r="AG17">
        <v>1</v>
      </c>
      <c r="AH17">
        <v>6</v>
      </c>
      <c r="AI17">
        <v>3</v>
      </c>
      <c r="AJ17">
        <v>4</v>
      </c>
      <c r="AP17" t="s">
        <v>239</v>
      </c>
      <c r="AQ17">
        <v>5.5</v>
      </c>
      <c r="AR17">
        <v>5</v>
      </c>
      <c r="AS17">
        <v>5</v>
      </c>
      <c r="AT17">
        <v>20</v>
      </c>
      <c r="AU17">
        <v>5</v>
      </c>
      <c r="AV17">
        <v>4.67</v>
      </c>
      <c r="AW17">
        <v>5</v>
      </c>
      <c r="AX17">
        <v>5</v>
      </c>
      <c r="AY17">
        <v>20</v>
      </c>
      <c r="AZ17">
        <v>5</v>
      </c>
      <c r="BA17">
        <v>3.83</v>
      </c>
      <c r="BB17">
        <v>5</v>
      </c>
      <c r="BC17">
        <v>5</v>
      </c>
      <c r="BD17">
        <v>20</v>
      </c>
      <c r="BE17">
        <v>5</v>
      </c>
      <c r="BF17">
        <v>3.5</v>
      </c>
      <c r="BG17">
        <v>4</v>
      </c>
      <c r="BH17">
        <v>5</v>
      </c>
      <c r="BI17">
        <v>20</v>
      </c>
      <c r="BJ17">
        <v>5</v>
      </c>
    </row>
    <row r="18" spans="1:62" ht="15">
      <c r="A18">
        <v>13</v>
      </c>
      <c r="B18">
        <v>675</v>
      </c>
      <c r="D18" t="s">
        <v>335</v>
      </c>
      <c r="E18" t="s">
        <v>227</v>
      </c>
      <c r="F18" t="s">
        <v>79</v>
      </c>
      <c r="J18" t="s">
        <v>102</v>
      </c>
      <c r="M18" t="s">
        <v>227</v>
      </c>
      <c r="N18">
        <v>5</v>
      </c>
      <c r="O18">
        <v>13</v>
      </c>
      <c r="P18">
        <v>10</v>
      </c>
      <c r="Q18">
        <v>2</v>
      </c>
      <c r="R18" t="e">
        <f t="shared" si="1"/>
        <v>#NAME?</v>
      </c>
      <c r="S18" s="2"/>
      <c r="T18">
        <f t="shared" si="2"/>
        <v>24</v>
      </c>
      <c r="U18" t="str">
        <f t="shared" si="3"/>
        <v>24 SURFERS</v>
      </c>
      <c r="V18" t="str">
        <f t="shared" si="4"/>
        <v>'24 SURFERS'!Heat5</v>
      </c>
      <c r="W18" t="str">
        <f t="shared" si="5"/>
        <v>24 SURFERS</v>
      </c>
      <c r="X18" t="e">
        <f t="shared" si="0"/>
        <v>#NAME?</v>
      </c>
      <c r="Y18" t="e">
        <f ca="1" t="shared" si="6"/>
        <v>#NAME?</v>
      </c>
      <c r="Z18" t="e">
        <f t="shared" si="7"/>
        <v>#NAME?</v>
      </c>
      <c r="AC18" t="str">
        <f t="shared" si="8"/>
        <v>24 SURFERS</v>
      </c>
      <c r="AD18" t="e">
        <f t="shared" si="9"/>
        <v>#NAME?</v>
      </c>
      <c r="AE18">
        <v>6</v>
      </c>
      <c r="AF18">
        <v>2</v>
      </c>
      <c r="AG18">
        <v>1</v>
      </c>
      <c r="AH18">
        <v>3</v>
      </c>
      <c r="AI18">
        <v>5</v>
      </c>
      <c r="AJ18">
        <v>4</v>
      </c>
      <c r="AP18" t="s">
        <v>240</v>
      </c>
      <c r="AQ18">
        <v>4.33</v>
      </c>
      <c r="AR18">
        <v>20</v>
      </c>
      <c r="AS18">
        <v>20</v>
      </c>
      <c r="AT18">
        <v>5</v>
      </c>
      <c r="AU18">
        <v>5</v>
      </c>
      <c r="AV18">
        <v>20</v>
      </c>
      <c r="AW18">
        <v>5</v>
      </c>
      <c r="AX18">
        <v>10</v>
      </c>
      <c r="AY18">
        <v>5</v>
      </c>
      <c r="AZ18">
        <v>5</v>
      </c>
      <c r="BA18">
        <v>20</v>
      </c>
      <c r="BB18">
        <v>5</v>
      </c>
      <c r="BC18">
        <v>10</v>
      </c>
      <c r="BD18">
        <v>10</v>
      </c>
      <c r="BE18">
        <v>10</v>
      </c>
      <c r="BF18">
        <v>10</v>
      </c>
      <c r="BG18">
        <v>10</v>
      </c>
      <c r="BH18">
        <v>10</v>
      </c>
      <c r="BI18">
        <v>10</v>
      </c>
      <c r="BJ18">
        <v>10</v>
      </c>
    </row>
    <row r="19" spans="1:62" ht="15">
      <c r="A19">
        <v>14</v>
      </c>
      <c r="B19">
        <v>657</v>
      </c>
      <c r="D19" t="s">
        <v>336</v>
      </c>
      <c r="E19" t="s">
        <v>228</v>
      </c>
      <c r="F19" t="s">
        <v>250</v>
      </c>
      <c r="J19" t="s">
        <v>225</v>
      </c>
      <c r="M19" t="s">
        <v>227</v>
      </c>
      <c r="N19">
        <v>6</v>
      </c>
      <c r="O19">
        <v>21</v>
      </c>
      <c r="P19">
        <v>10</v>
      </c>
      <c r="Q19">
        <v>2</v>
      </c>
      <c r="R19" t="e">
        <f t="shared" si="1"/>
        <v>#NAME?</v>
      </c>
      <c r="S19" s="2"/>
      <c r="T19">
        <f t="shared" si="2"/>
        <v>24</v>
      </c>
      <c r="U19" t="str">
        <f t="shared" si="3"/>
        <v>24 SURFERS</v>
      </c>
      <c r="V19" t="str">
        <f t="shared" si="4"/>
        <v>'24 SURFERS'!Heat6</v>
      </c>
      <c r="W19" t="str">
        <f t="shared" si="5"/>
        <v>24 SURFERS</v>
      </c>
      <c r="X19" t="e">
        <f t="shared" si="0"/>
        <v>#NAME?</v>
      </c>
      <c r="Y19" t="e">
        <f ca="1" t="shared" si="6"/>
        <v>#NAME?</v>
      </c>
      <c r="Z19" t="e">
        <f t="shared" si="7"/>
        <v>#NAME?</v>
      </c>
      <c r="AC19" t="str">
        <f t="shared" si="8"/>
        <v>24 SURFERS</v>
      </c>
      <c r="AD19" t="e">
        <f t="shared" si="9"/>
        <v>#NAME?</v>
      </c>
      <c r="AE19">
        <v>4</v>
      </c>
      <c r="AF19">
        <v>2</v>
      </c>
      <c r="AG19">
        <v>1</v>
      </c>
      <c r="AH19">
        <v>6</v>
      </c>
      <c r="AI19">
        <v>3</v>
      </c>
      <c r="AJ19">
        <v>5</v>
      </c>
      <c r="AP19" t="s">
        <v>241</v>
      </c>
      <c r="AQ19">
        <v>4.67</v>
      </c>
      <c r="AR19">
        <v>5</v>
      </c>
      <c r="AS19">
        <v>5</v>
      </c>
      <c r="AT19">
        <v>20</v>
      </c>
      <c r="AU19">
        <v>5</v>
      </c>
      <c r="AV19">
        <v>4.33</v>
      </c>
      <c r="AW19">
        <v>5</v>
      </c>
      <c r="AX19">
        <v>5</v>
      </c>
      <c r="AY19">
        <v>20</v>
      </c>
      <c r="AZ19">
        <v>5</v>
      </c>
      <c r="BA19">
        <v>5</v>
      </c>
      <c r="BB19">
        <v>20</v>
      </c>
      <c r="BC19">
        <v>5</v>
      </c>
      <c r="BD19">
        <v>10</v>
      </c>
      <c r="BE19">
        <v>10</v>
      </c>
      <c r="BF19">
        <v>10</v>
      </c>
      <c r="BG19">
        <v>10</v>
      </c>
      <c r="BH19">
        <v>10</v>
      </c>
      <c r="BI19">
        <v>10</v>
      </c>
      <c r="BJ19">
        <v>10</v>
      </c>
    </row>
    <row r="20" spans="1:62" ht="15">
      <c r="A20">
        <v>15</v>
      </c>
      <c r="B20">
        <v>638</v>
      </c>
      <c r="D20" t="s">
        <v>283</v>
      </c>
      <c r="E20" t="s">
        <v>228</v>
      </c>
      <c r="F20" t="s">
        <v>251</v>
      </c>
      <c r="J20" t="s">
        <v>226</v>
      </c>
      <c r="M20" t="s">
        <v>227</v>
      </c>
      <c r="N20">
        <v>7</v>
      </c>
      <c r="O20">
        <v>18</v>
      </c>
      <c r="P20">
        <v>15</v>
      </c>
      <c r="Q20">
        <v>3</v>
      </c>
      <c r="R20" t="e">
        <f t="shared" si="1"/>
        <v>#NAME?</v>
      </c>
      <c r="S20" s="2"/>
      <c r="T20">
        <f t="shared" si="2"/>
        <v>24</v>
      </c>
      <c r="U20" t="str">
        <f t="shared" si="3"/>
        <v>24 SURFERS</v>
      </c>
      <c r="V20" t="str">
        <f t="shared" si="4"/>
        <v>'24 SURFERS'!Heat7</v>
      </c>
      <c r="W20" t="str">
        <f t="shared" si="5"/>
        <v>24 SURFERS</v>
      </c>
      <c r="X20" t="e">
        <f t="shared" si="0"/>
        <v>#NAME?</v>
      </c>
      <c r="Y20" t="e">
        <f ca="1" t="shared" si="6"/>
        <v>#NAME?</v>
      </c>
      <c r="Z20" t="e">
        <f t="shared" si="7"/>
        <v>#NAME?</v>
      </c>
      <c r="AC20" t="str">
        <f t="shared" si="8"/>
        <v>24 SURFERS</v>
      </c>
      <c r="AD20" t="e">
        <f t="shared" si="9"/>
        <v>#NAME?</v>
      </c>
      <c r="AE20">
        <v>5</v>
      </c>
      <c r="AF20">
        <v>4</v>
      </c>
      <c r="AG20">
        <v>2</v>
      </c>
      <c r="AH20">
        <v>3</v>
      </c>
      <c r="AI20">
        <v>6</v>
      </c>
      <c r="AJ20">
        <v>1</v>
      </c>
      <c r="AP20" t="s">
        <v>242</v>
      </c>
      <c r="AQ20">
        <v>4.5</v>
      </c>
      <c r="AR20">
        <v>5</v>
      </c>
      <c r="AS20">
        <v>5.33</v>
      </c>
      <c r="AT20">
        <v>20</v>
      </c>
      <c r="AU20">
        <v>5</v>
      </c>
      <c r="AV20">
        <v>4.67</v>
      </c>
      <c r="AW20">
        <v>3.33</v>
      </c>
      <c r="AX20">
        <v>5.33</v>
      </c>
      <c r="AY20">
        <v>20</v>
      </c>
      <c r="AZ20">
        <v>5</v>
      </c>
      <c r="BA20">
        <v>3.83</v>
      </c>
      <c r="BB20">
        <v>4</v>
      </c>
      <c r="BC20">
        <v>5.33</v>
      </c>
      <c r="BD20">
        <v>20</v>
      </c>
      <c r="BE20">
        <v>5</v>
      </c>
      <c r="BF20">
        <v>10</v>
      </c>
      <c r="BG20">
        <v>10</v>
      </c>
      <c r="BH20">
        <v>10</v>
      </c>
      <c r="BI20">
        <v>10</v>
      </c>
      <c r="BJ20">
        <v>10</v>
      </c>
    </row>
    <row r="21" spans="1:62" ht="15">
      <c r="A21">
        <v>16</v>
      </c>
      <c r="B21">
        <v>620</v>
      </c>
      <c r="D21" t="s">
        <v>284</v>
      </c>
      <c r="E21" t="s">
        <v>228</v>
      </c>
      <c r="F21" t="s">
        <v>252</v>
      </c>
      <c r="J21" t="s">
        <v>227</v>
      </c>
      <c r="M21" t="s">
        <v>228</v>
      </c>
      <c r="N21">
        <v>1</v>
      </c>
      <c r="O21">
        <v>5</v>
      </c>
      <c r="P21">
        <v>5</v>
      </c>
      <c r="Q21">
        <v>1</v>
      </c>
      <c r="R21" t="e">
        <f t="shared" si="1"/>
        <v>#NAME?</v>
      </c>
      <c r="S21" s="2"/>
      <c r="T21">
        <f t="shared" si="2"/>
        <v>30</v>
      </c>
      <c r="U21" t="str">
        <f t="shared" si="3"/>
        <v>30 SURFERS</v>
      </c>
      <c r="V21" t="str">
        <f t="shared" si="4"/>
        <v>'30 SURFERS'!Heat1</v>
      </c>
      <c r="W21" t="str">
        <f t="shared" si="5"/>
        <v>30 SURFERS</v>
      </c>
      <c r="X21" t="e">
        <f t="shared" si="0"/>
        <v>#NAME?</v>
      </c>
      <c r="Y21" t="e">
        <f ca="1" t="shared" si="6"/>
        <v>#NAME?</v>
      </c>
      <c r="Z21" t="e">
        <f t="shared" si="7"/>
        <v>#NAME?</v>
      </c>
      <c r="AC21" t="str">
        <f t="shared" si="8"/>
        <v>30 SURFERS</v>
      </c>
      <c r="AD21" t="e">
        <f t="shared" si="9"/>
        <v>#NAME?</v>
      </c>
      <c r="AE21">
        <v>1</v>
      </c>
      <c r="AF21">
        <v>6</v>
      </c>
      <c r="AG21">
        <v>2</v>
      </c>
      <c r="AH21">
        <v>5</v>
      </c>
      <c r="AI21">
        <v>3</v>
      </c>
      <c r="AJ21">
        <v>4</v>
      </c>
      <c r="AP21" t="s">
        <v>243</v>
      </c>
      <c r="AQ21">
        <v>4.33</v>
      </c>
      <c r="AR21">
        <v>20</v>
      </c>
      <c r="AS21">
        <v>20</v>
      </c>
      <c r="AT21">
        <v>5</v>
      </c>
      <c r="AU21">
        <v>5.33</v>
      </c>
      <c r="AV21">
        <v>20</v>
      </c>
      <c r="AW21">
        <v>5.5</v>
      </c>
      <c r="AX21">
        <v>10</v>
      </c>
      <c r="AY21">
        <v>5</v>
      </c>
      <c r="AZ21">
        <v>5.33</v>
      </c>
      <c r="BA21">
        <v>20</v>
      </c>
      <c r="BB21">
        <v>5.5</v>
      </c>
      <c r="BC21">
        <v>10</v>
      </c>
      <c r="BD21">
        <v>10</v>
      </c>
      <c r="BE21">
        <v>10</v>
      </c>
      <c r="BF21">
        <v>10</v>
      </c>
      <c r="BG21">
        <v>10</v>
      </c>
      <c r="BH21">
        <v>10</v>
      </c>
      <c r="BI21">
        <v>10</v>
      </c>
      <c r="BJ21">
        <v>10</v>
      </c>
    </row>
    <row r="22" spans="1:62" ht="15">
      <c r="A22">
        <v>17</v>
      </c>
      <c r="B22">
        <v>600</v>
      </c>
      <c r="D22" t="s">
        <v>285</v>
      </c>
      <c r="E22" t="s">
        <v>228</v>
      </c>
      <c r="F22" t="s">
        <v>253</v>
      </c>
      <c r="J22" t="s">
        <v>228</v>
      </c>
      <c r="M22" t="s">
        <v>228</v>
      </c>
      <c r="N22">
        <v>2</v>
      </c>
      <c r="O22">
        <v>13</v>
      </c>
      <c r="P22">
        <v>5</v>
      </c>
      <c r="Q22">
        <v>1</v>
      </c>
      <c r="R22" t="e">
        <f t="shared" si="1"/>
        <v>#NAME?</v>
      </c>
      <c r="S22" s="2"/>
      <c r="T22">
        <f t="shared" si="2"/>
        <v>30</v>
      </c>
      <c r="U22" t="str">
        <f t="shared" si="3"/>
        <v>30 SURFERS</v>
      </c>
      <c r="V22" t="str">
        <f t="shared" si="4"/>
        <v>'30 SURFERS'!Heat2</v>
      </c>
      <c r="W22" t="str">
        <f t="shared" si="5"/>
        <v>30 SURFERS</v>
      </c>
      <c r="X22" t="e">
        <f t="shared" si="0"/>
        <v>#NAME?</v>
      </c>
      <c r="Y22" t="e">
        <f ca="1" t="shared" si="6"/>
        <v>#NAME?</v>
      </c>
      <c r="Z22" t="e">
        <f t="shared" si="7"/>
        <v>#NAME?</v>
      </c>
      <c r="AC22" t="str">
        <f t="shared" si="8"/>
        <v>30 SURFERS</v>
      </c>
      <c r="AD22" t="e">
        <f t="shared" si="9"/>
        <v>#NAME?</v>
      </c>
      <c r="AE22">
        <v>4</v>
      </c>
      <c r="AF22">
        <v>5</v>
      </c>
      <c r="AG22">
        <v>6</v>
      </c>
      <c r="AH22">
        <v>2</v>
      </c>
      <c r="AI22">
        <v>1</v>
      </c>
      <c r="AJ22">
        <v>3</v>
      </c>
      <c r="AP22" t="s">
        <v>244</v>
      </c>
      <c r="AQ22">
        <v>5.17</v>
      </c>
      <c r="AR22">
        <v>5</v>
      </c>
      <c r="AS22">
        <v>5</v>
      </c>
      <c r="AT22">
        <v>20</v>
      </c>
      <c r="AU22">
        <v>5</v>
      </c>
      <c r="AV22">
        <v>4.33</v>
      </c>
      <c r="AW22">
        <v>5</v>
      </c>
      <c r="AX22">
        <v>5</v>
      </c>
      <c r="AY22">
        <v>20</v>
      </c>
      <c r="AZ22">
        <v>5</v>
      </c>
      <c r="BA22">
        <v>5</v>
      </c>
      <c r="BB22">
        <v>20</v>
      </c>
      <c r="BC22">
        <v>5</v>
      </c>
      <c r="BD22">
        <v>10</v>
      </c>
      <c r="BE22">
        <v>10</v>
      </c>
      <c r="BF22">
        <v>10</v>
      </c>
      <c r="BG22">
        <v>10</v>
      </c>
      <c r="BH22">
        <v>10</v>
      </c>
      <c r="BI22">
        <v>10</v>
      </c>
      <c r="BJ22">
        <v>10</v>
      </c>
    </row>
    <row r="23" spans="1:62" ht="15">
      <c r="A23">
        <v>18</v>
      </c>
      <c r="B23">
        <v>593</v>
      </c>
      <c r="D23" t="s">
        <v>286</v>
      </c>
      <c r="E23" t="s">
        <v>228</v>
      </c>
      <c r="F23" t="s">
        <v>258</v>
      </c>
      <c r="J23" t="s">
        <v>229</v>
      </c>
      <c r="M23" t="s">
        <v>228</v>
      </c>
      <c r="N23">
        <v>3</v>
      </c>
      <c r="O23">
        <v>21</v>
      </c>
      <c r="P23">
        <v>5</v>
      </c>
      <c r="Q23">
        <v>1</v>
      </c>
      <c r="R23" t="e">
        <f t="shared" si="1"/>
        <v>#NAME?</v>
      </c>
      <c r="S23" s="2"/>
      <c r="T23">
        <f t="shared" si="2"/>
        <v>30</v>
      </c>
      <c r="U23" t="str">
        <f t="shared" si="3"/>
        <v>30 SURFERS</v>
      </c>
      <c r="V23" t="str">
        <f t="shared" si="4"/>
        <v>'30 SURFERS'!Heat3</v>
      </c>
      <c r="W23" t="str">
        <f t="shared" si="5"/>
        <v>30 SURFERS</v>
      </c>
      <c r="X23" t="e">
        <f t="shared" si="0"/>
        <v>#NAME?</v>
      </c>
      <c r="Y23" t="e">
        <f ca="1" t="shared" si="6"/>
        <v>#NAME?</v>
      </c>
      <c r="Z23" t="e">
        <f t="shared" si="7"/>
        <v>#NAME?</v>
      </c>
      <c r="AC23" t="str">
        <f t="shared" si="8"/>
        <v>30 SURFERS</v>
      </c>
      <c r="AD23" t="e">
        <f t="shared" si="9"/>
        <v>#NAME?</v>
      </c>
      <c r="AE23">
        <v>5</v>
      </c>
      <c r="AF23">
        <v>2</v>
      </c>
      <c r="AG23">
        <v>6</v>
      </c>
      <c r="AH23">
        <v>3</v>
      </c>
      <c r="AI23">
        <v>1</v>
      </c>
      <c r="AJ23">
        <v>4</v>
      </c>
      <c r="AP23" t="s">
        <v>409</v>
      </c>
      <c r="AQ23">
        <v>6.17</v>
      </c>
      <c r="AR23">
        <v>5</v>
      </c>
      <c r="AS23">
        <v>5.33</v>
      </c>
      <c r="AT23">
        <v>20</v>
      </c>
      <c r="AU23">
        <v>4.83</v>
      </c>
      <c r="AV23">
        <v>4.33</v>
      </c>
      <c r="AW23">
        <v>5</v>
      </c>
      <c r="AX23">
        <v>5.33</v>
      </c>
      <c r="AY23">
        <v>20</v>
      </c>
      <c r="AZ23">
        <v>4.83</v>
      </c>
      <c r="BA23">
        <v>4</v>
      </c>
      <c r="BB23">
        <v>4</v>
      </c>
      <c r="BC23">
        <v>5.33</v>
      </c>
      <c r="BD23">
        <v>20</v>
      </c>
      <c r="BE23">
        <v>4.83</v>
      </c>
      <c r="BF23">
        <v>10</v>
      </c>
      <c r="BG23">
        <v>10</v>
      </c>
      <c r="BH23">
        <v>10</v>
      </c>
      <c r="BI23">
        <v>10</v>
      </c>
      <c r="BJ23">
        <v>10</v>
      </c>
    </row>
    <row r="24" spans="1:36" ht="15">
      <c r="A24">
        <v>19</v>
      </c>
      <c r="B24">
        <v>585</v>
      </c>
      <c r="D24" t="s">
        <v>287</v>
      </c>
      <c r="E24" t="s">
        <v>228</v>
      </c>
      <c r="F24" t="s">
        <v>255</v>
      </c>
      <c r="J24" t="s">
        <v>232</v>
      </c>
      <c r="M24" t="s">
        <v>228</v>
      </c>
      <c r="N24">
        <v>4</v>
      </c>
      <c r="O24">
        <v>5</v>
      </c>
      <c r="P24">
        <v>10</v>
      </c>
      <c r="Q24">
        <v>1</v>
      </c>
      <c r="R24" t="e">
        <f t="shared" si="1"/>
        <v>#NAME?</v>
      </c>
      <c r="S24" s="2"/>
      <c r="T24">
        <f t="shared" si="2"/>
        <v>30</v>
      </c>
      <c r="U24" t="str">
        <f t="shared" si="3"/>
        <v>30 SURFERS</v>
      </c>
      <c r="V24" t="str">
        <f t="shared" si="4"/>
        <v>'30 SURFERS'!Heat4</v>
      </c>
      <c r="W24" t="str">
        <f t="shared" si="5"/>
        <v>30 SURFERS</v>
      </c>
      <c r="X24" t="e">
        <f t="shared" si="0"/>
        <v>#NAME?</v>
      </c>
      <c r="Y24" t="e">
        <f ca="1" t="shared" si="6"/>
        <v>#NAME?</v>
      </c>
      <c r="Z24" t="e">
        <f t="shared" si="7"/>
        <v>#NAME?</v>
      </c>
      <c r="AC24" t="str">
        <f t="shared" si="8"/>
        <v>30 SURFERS</v>
      </c>
      <c r="AD24" t="e">
        <f t="shared" si="9"/>
        <v>#NAME?</v>
      </c>
      <c r="AE24">
        <v>3</v>
      </c>
      <c r="AF24">
        <v>5</v>
      </c>
      <c r="AG24">
        <v>2</v>
      </c>
      <c r="AH24">
        <v>6</v>
      </c>
      <c r="AI24">
        <v>1</v>
      </c>
      <c r="AJ24">
        <v>4</v>
      </c>
    </row>
    <row r="25" spans="1:36" ht="15">
      <c r="A25">
        <v>20</v>
      </c>
      <c r="B25">
        <v>578</v>
      </c>
      <c r="D25" t="s">
        <v>288</v>
      </c>
      <c r="E25" t="s">
        <v>228</v>
      </c>
      <c r="F25" t="s">
        <v>256</v>
      </c>
      <c r="J25" t="s">
        <v>234</v>
      </c>
      <c r="M25" t="s">
        <v>228</v>
      </c>
      <c r="N25">
        <v>5</v>
      </c>
      <c r="O25">
        <v>13</v>
      </c>
      <c r="P25">
        <v>10</v>
      </c>
      <c r="Q25">
        <v>1</v>
      </c>
      <c r="R25" t="e">
        <f t="shared" si="1"/>
        <v>#NAME?</v>
      </c>
      <c r="S25" s="2"/>
      <c r="T25">
        <f t="shared" si="2"/>
        <v>30</v>
      </c>
      <c r="U25" t="str">
        <f t="shared" si="3"/>
        <v>30 SURFERS</v>
      </c>
      <c r="V25" t="str">
        <f t="shared" si="4"/>
        <v>'30 SURFERS'!Heat5</v>
      </c>
      <c r="W25" t="str">
        <f t="shared" si="5"/>
        <v>30 SURFERS</v>
      </c>
      <c r="X25" t="e">
        <f t="shared" si="0"/>
        <v>#NAME?</v>
      </c>
      <c r="Y25" t="e">
        <f ca="1" t="shared" si="6"/>
        <v>#NAME?</v>
      </c>
      <c r="Z25" t="e">
        <f t="shared" si="7"/>
        <v>#NAME?</v>
      </c>
      <c r="AC25" t="str">
        <f t="shared" si="8"/>
        <v>30 SURFERS</v>
      </c>
      <c r="AD25" t="e">
        <f t="shared" si="9"/>
        <v>#NAME?</v>
      </c>
      <c r="AE25">
        <v>4</v>
      </c>
      <c r="AF25">
        <v>3</v>
      </c>
      <c r="AG25">
        <v>2</v>
      </c>
      <c r="AH25">
        <v>1</v>
      </c>
      <c r="AI25">
        <v>5</v>
      </c>
      <c r="AJ25">
        <v>6</v>
      </c>
    </row>
    <row r="26" spans="1:79" ht="15">
      <c r="A26">
        <v>21</v>
      </c>
      <c r="B26">
        <v>570</v>
      </c>
      <c r="D26" t="s">
        <v>289</v>
      </c>
      <c r="E26" t="s">
        <v>228</v>
      </c>
      <c r="F26" t="s">
        <v>257</v>
      </c>
      <c r="J26" t="s">
        <v>236</v>
      </c>
      <c r="M26" t="s">
        <v>228</v>
      </c>
      <c r="N26">
        <v>6</v>
      </c>
      <c r="O26">
        <v>5</v>
      </c>
      <c r="P26">
        <v>15</v>
      </c>
      <c r="Q26">
        <v>2</v>
      </c>
      <c r="R26" t="e">
        <f t="shared" si="1"/>
        <v>#NAME?</v>
      </c>
      <c r="S26" s="2"/>
      <c r="T26">
        <f t="shared" si="2"/>
        <v>30</v>
      </c>
      <c r="U26" t="str">
        <f t="shared" si="3"/>
        <v>30 SURFERS</v>
      </c>
      <c r="V26" t="str">
        <f t="shared" si="4"/>
        <v>'30 SURFERS'!Heat6</v>
      </c>
      <c r="W26" t="str">
        <f t="shared" si="5"/>
        <v>30 SURFERS</v>
      </c>
      <c r="X26" t="e">
        <f t="shared" si="0"/>
        <v>#NAME?</v>
      </c>
      <c r="Y26" t="e">
        <f ca="1" t="shared" si="6"/>
        <v>#NAME?</v>
      </c>
      <c r="Z26" t="e">
        <f t="shared" si="7"/>
        <v>#NAME?</v>
      </c>
      <c r="AC26" t="str">
        <f t="shared" si="8"/>
        <v>30 SURFERS</v>
      </c>
      <c r="AD26" t="e">
        <f t="shared" si="9"/>
        <v>#NAME?</v>
      </c>
      <c r="AE26">
        <v>1</v>
      </c>
      <c r="AF26">
        <v>6</v>
      </c>
      <c r="AG26">
        <v>2</v>
      </c>
      <c r="AH26">
        <v>5</v>
      </c>
      <c r="AI26">
        <v>3</v>
      </c>
      <c r="AJ26">
        <v>4</v>
      </c>
      <c r="AP26" s="1" t="s">
        <v>95</v>
      </c>
      <c r="AQ26" s="1">
        <v>4.33</v>
      </c>
      <c r="AR26" s="1">
        <v>20</v>
      </c>
      <c r="AS26" s="1">
        <v>20</v>
      </c>
      <c r="AT26" s="1">
        <v>5</v>
      </c>
      <c r="AU26" s="1">
        <v>5</v>
      </c>
      <c r="AV26" s="1">
        <v>20</v>
      </c>
      <c r="AW26" s="1">
        <v>5.5</v>
      </c>
      <c r="AX26" s="1">
        <v>4</v>
      </c>
      <c r="AY26" s="1">
        <v>4</v>
      </c>
      <c r="AZ26" s="1">
        <v>5</v>
      </c>
      <c r="BA26" s="1">
        <f>AV26</f>
        <v>20</v>
      </c>
      <c r="BB26" s="1">
        <f aca="true" t="shared" si="10" ref="BB26:CA26">AW26</f>
        <v>5.5</v>
      </c>
      <c r="BC26" s="1">
        <f t="shared" si="10"/>
        <v>4</v>
      </c>
      <c r="BD26" s="1">
        <f t="shared" si="10"/>
        <v>4</v>
      </c>
      <c r="BE26" s="1">
        <f t="shared" si="10"/>
        <v>5</v>
      </c>
      <c r="BF26" s="1">
        <f t="shared" si="10"/>
        <v>20</v>
      </c>
      <c r="BG26" s="1">
        <f t="shared" si="10"/>
        <v>5.5</v>
      </c>
      <c r="BH26" s="1">
        <f t="shared" si="10"/>
        <v>4</v>
      </c>
      <c r="BI26" s="1">
        <f t="shared" si="10"/>
        <v>4</v>
      </c>
      <c r="BJ26" s="1">
        <f t="shared" si="10"/>
        <v>5</v>
      </c>
      <c r="BK26" s="1">
        <f t="shared" si="10"/>
        <v>20</v>
      </c>
      <c r="BL26" s="1">
        <f t="shared" si="10"/>
        <v>5.5</v>
      </c>
      <c r="BM26" s="1">
        <f t="shared" si="10"/>
        <v>4</v>
      </c>
      <c r="BN26" s="1">
        <f t="shared" si="10"/>
        <v>4</v>
      </c>
      <c r="BO26" s="1">
        <f t="shared" si="10"/>
        <v>5</v>
      </c>
      <c r="BP26" s="1">
        <f t="shared" si="10"/>
        <v>20</v>
      </c>
      <c r="BQ26" s="1">
        <f t="shared" si="10"/>
        <v>5.5</v>
      </c>
      <c r="BR26" s="1">
        <f t="shared" si="10"/>
        <v>4</v>
      </c>
      <c r="BS26" s="1">
        <f t="shared" si="10"/>
        <v>4</v>
      </c>
      <c r="BT26" s="1">
        <f t="shared" si="10"/>
        <v>5</v>
      </c>
      <c r="BU26" s="1">
        <f t="shared" si="10"/>
        <v>20</v>
      </c>
      <c r="BV26" s="1">
        <f t="shared" si="10"/>
        <v>5.5</v>
      </c>
      <c r="BW26" s="1">
        <f t="shared" si="10"/>
        <v>4</v>
      </c>
      <c r="BX26" s="1">
        <f t="shared" si="10"/>
        <v>4</v>
      </c>
      <c r="BY26" s="1">
        <f t="shared" si="10"/>
        <v>5</v>
      </c>
      <c r="BZ26" s="1">
        <f t="shared" si="10"/>
        <v>20</v>
      </c>
      <c r="CA26" s="1">
        <f t="shared" si="10"/>
        <v>5.5</v>
      </c>
    </row>
    <row r="27" spans="1:36" ht="15">
      <c r="A27">
        <v>22</v>
      </c>
      <c r="B27">
        <v>563</v>
      </c>
      <c r="D27" t="s">
        <v>290</v>
      </c>
      <c r="E27" t="s">
        <v>228</v>
      </c>
      <c r="F27" t="s">
        <v>80</v>
      </c>
      <c r="J27" t="s">
        <v>238</v>
      </c>
      <c r="M27" t="s">
        <v>228</v>
      </c>
      <c r="N27">
        <v>7</v>
      </c>
      <c r="O27">
        <v>13</v>
      </c>
      <c r="P27">
        <v>15</v>
      </c>
      <c r="Q27">
        <v>2</v>
      </c>
      <c r="R27" t="e">
        <f t="shared" si="1"/>
        <v>#NAME?</v>
      </c>
      <c r="S27" s="2"/>
      <c r="T27">
        <f t="shared" si="2"/>
        <v>30</v>
      </c>
      <c r="U27" t="str">
        <f t="shared" si="3"/>
        <v>30 SURFERS</v>
      </c>
      <c r="V27" t="str">
        <f t="shared" si="4"/>
        <v>'30 SURFERS'!Heat7</v>
      </c>
      <c r="W27" t="str">
        <f t="shared" si="5"/>
        <v>30 SURFERS</v>
      </c>
      <c r="X27" t="e">
        <f t="shared" si="0"/>
        <v>#NAME?</v>
      </c>
      <c r="Y27" t="e">
        <f ca="1" t="shared" si="6"/>
        <v>#NAME?</v>
      </c>
      <c r="Z27" t="e">
        <f t="shared" si="7"/>
        <v>#NAME?</v>
      </c>
      <c r="AC27" t="str">
        <f t="shared" si="8"/>
        <v>30 SURFERS</v>
      </c>
      <c r="AD27" t="e">
        <f t="shared" si="9"/>
        <v>#NAME?</v>
      </c>
      <c r="AE27">
        <v>1</v>
      </c>
      <c r="AF27">
        <v>2</v>
      </c>
      <c r="AG27">
        <v>4</v>
      </c>
      <c r="AH27">
        <v>3</v>
      </c>
      <c r="AI27">
        <v>6</v>
      </c>
      <c r="AJ27">
        <v>5</v>
      </c>
    </row>
    <row r="28" spans="1:36" ht="15">
      <c r="A28">
        <v>23</v>
      </c>
      <c r="B28">
        <v>555</v>
      </c>
      <c r="D28" t="s">
        <v>291</v>
      </c>
      <c r="E28" t="s">
        <v>228</v>
      </c>
      <c r="F28" t="s">
        <v>81</v>
      </c>
      <c r="J28" t="s">
        <v>240</v>
      </c>
      <c r="M28" t="s">
        <v>228</v>
      </c>
      <c r="N28">
        <v>8</v>
      </c>
      <c r="O28">
        <v>21</v>
      </c>
      <c r="P28">
        <v>15</v>
      </c>
      <c r="Q28">
        <v>2</v>
      </c>
      <c r="R28" t="e">
        <f t="shared" si="1"/>
        <v>#NAME?</v>
      </c>
      <c r="S28" s="2"/>
      <c r="T28">
        <f t="shared" si="2"/>
        <v>30</v>
      </c>
      <c r="U28" t="str">
        <f t="shared" si="3"/>
        <v>30 SURFERS</v>
      </c>
      <c r="V28" t="str">
        <f t="shared" si="4"/>
        <v>'30 SURFERS'!Heat8</v>
      </c>
      <c r="W28" t="str">
        <f t="shared" si="5"/>
        <v>30 SURFERS</v>
      </c>
      <c r="X28" t="e">
        <f t="shared" si="0"/>
        <v>#NAME?</v>
      </c>
      <c r="Y28" t="e">
        <f ca="1" t="shared" si="6"/>
        <v>#NAME?</v>
      </c>
      <c r="Z28" t="e">
        <f t="shared" si="7"/>
        <v>#NAME?</v>
      </c>
      <c r="AC28" t="str">
        <f t="shared" si="8"/>
        <v>30 SURFERS</v>
      </c>
      <c r="AD28" t="e">
        <f t="shared" si="9"/>
        <v>#NAME?</v>
      </c>
      <c r="AE28">
        <v>5</v>
      </c>
      <c r="AF28">
        <v>2</v>
      </c>
      <c r="AG28">
        <v>3</v>
      </c>
      <c r="AH28">
        <v>1</v>
      </c>
      <c r="AI28">
        <v>4</v>
      </c>
      <c r="AJ28">
        <v>6</v>
      </c>
    </row>
    <row r="29" spans="1:44" ht="15">
      <c r="A29">
        <v>24</v>
      </c>
      <c r="B29">
        <v>548</v>
      </c>
      <c r="D29" t="s">
        <v>292</v>
      </c>
      <c r="E29" t="s">
        <v>229</v>
      </c>
      <c r="F29" t="s">
        <v>250</v>
      </c>
      <c r="J29" t="s">
        <v>243</v>
      </c>
      <c r="M29" t="s">
        <v>228</v>
      </c>
      <c r="N29">
        <v>9</v>
      </c>
      <c r="O29">
        <v>13</v>
      </c>
      <c r="P29">
        <v>20</v>
      </c>
      <c r="Q29">
        <v>3</v>
      </c>
      <c r="R29" t="e">
        <f t="shared" si="1"/>
        <v>#NAME?</v>
      </c>
      <c r="S29" s="2"/>
      <c r="T29">
        <f t="shared" si="2"/>
        <v>30</v>
      </c>
      <c r="U29" t="str">
        <f t="shared" si="3"/>
        <v>30 SURFERS</v>
      </c>
      <c r="V29" t="str">
        <f t="shared" si="4"/>
        <v>'30 SURFERS'!Heat9</v>
      </c>
      <c r="W29" t="str">
        <f t="shared" si="5"/>
        <v>30 SURFERS</v>
      </c>
      <c r="X29" t="e">
        <f t="shared" si="0"/>
        <v>#NAME?</v>
      </c>
      <c r="Y29" t="e">
        <f ca="1" t="shared" si="6"/>
        <v>#NAME?</v>
      </c>
      <c r="Z29" t="e">
        <f t="shared" si="7"/>
        <v>#NAME?</v>
      </c>
      <c r="AC29" t="str">
        <f t="shared" si="8"/>
        <v>30 SURFERS</v>
      </c>
      <c r="AD29" t="e">
        <f t="shared" si="9"/>
        <v>#NAME?</v>
      </c>
      <c r="AE29">
        <v>4</v>
      </c>
      <c r="AF29">
        <v>5</v>
      </c>
      <c r="AG29">
        <v>3</v>
      </c>
      <c r="AH29">
        <v>6</v>
      </c>
      <c r="AI29">
        <v>1</v>
      </c>
      <c r="AJ29">
        <v>2</v>
      </c>
      <c r="AR29" t="s">
        <v>96</v>
      </c>
    </row>
    <row r="30" spans="1:36" ht="15">
      <c r="A30">
        <v>25</v>
      </c>
      <c r="B30">
        <v>540</v>
      </c>
      <c r="D30" t="s">
        <v>293</v>
      </c>
      <c r="E30" t="s">
        <v>229</v>
      </c>
      <c r="F30" t="s">
        <v>251</v>
      </c>
      <c r="M30" t="s">
        <v>228</v>
      </c>
      <c r="N30">
        <v>10</v>
      </c>
      <c r="O30">
        <v>13</v>
      </c>
      <c r="P30">
        <v>25</v>
      </c>
      <c r="Q30">
        <v>4</v>
      </c>
      <c r="R30" t="e">
        <f t="shared" si="1"/>
        <v>#NAME?</v>
      </c>
      <c r="S30" s="2"/>
      <c r="T30">
        <f t="shared" si="2"/>
        <v>30</v>
      </c>
      <c r="U30" t="str">
        <f t="shared" si="3"/>
        <v>30 SURFERS</v>
      </c>
      <c r="V30" t="str">
        <f t="shared" si="4"/>
        <v>'30 SURFERS'!Heat10</v>
      </c>
      <c r="W30" t="str">
        <f t="shared" si="5"/>
        <v>30 SURFERS</v>
      </c>
      <c r="X30" t="e">
        <f t="shared" si="0"/>
        <v>#NAME?</v>
      </c>
      <c r="Y30" t="e">
        <f ca="1" t="shared" si="6"/>
        <v>#NAME?</v>
      </c>
      <c r="Z30" t="e">
        <f t="shared" si="7"/>
        <v>#NAME?</v>
      </c>
      <c r="AC30" t="str">
        <f t="shared" si="8"/>
        <v>30 SURFERS</v>
      </c>
      <c r="AD30" t="e">
        <f t="shared" si="9"/>
        <v>#NAME?</v>
      </c>
      <c r="AE30">
        <v>3</v>
      </c>
      <c r="AF30">
        <v>2</v>
      </c>
      <c r="AG30">
        <v>4</v>
      </c>
      <c r="AH30">
        <v>1</v>
      </c>
      <c r="AI30">
        <v>5</v>
      </c>
      <c r="AJ30">
        <v>6</v>
      </c>
    </row>
    <row r="31" spans="1:79" ht="15">
      <c r="A31">
        <v>26</v>
      </c>
      <c r="B31">
        <v>533</v>
      </c>
      <c r="D31" t="s">
        <v>294</v>
      </c>
      <c r="E31" t="s">
        <v>229</v>
      </c>
      <c r="F31" t="s">
        <v>252</v>
      </c>
      <c r="M31" t="s">
        <v>229</v>
      </c>
      <c r="N31">
        <v>1</v>
      </c>
      <c r="O31">
        <v>5</v>
      </c>
      <c r="P31">
        <v>5</v>
      </c>
      <c r="Q31">
        <v>1</v>
      </c>
      <c r="R31" t="e">
        <f t="shared" si="1"/>
        <v>#NAME?</v>
      </c>
      <c r="S31" s="2"/>
      <c r="T31">
        <f t="shared" si="2"/>
        <v>36</v>
      </c>
      <c r="U31" t="str">
        <f t="shared" si="3"/>
        <v>36 SURFERS</v>
      </c>
      <c r="V31" t="str">
        <f t="shared" si="4"/>
        <v>'36 SURFERS'!Heat1</v>
      </c>
      <c r="W31" t="str">
        <f t="shared" si="5"/>
        <v>36 SURFERS</v>
      </c>
      <c r="X31" t="e">
        <f t="shared" si="0"/>
        <v>#NAME?</v>
      </c>
      <c r="Y31" t="e">
        <f ca="1" t="shared" si="6"/>
        <v>#NAME?</v>
      </c>
      <c r="Z31" t="e">
        <f t="shared" si="7"/>
        <v>#NAME?</v>
      </c>
      <c r="AC31" t="str">
        <f t="shared" si="8"/>
        <v>36 SURFERS</v>
      </c>
      <c r="AD31" t="e">
        <f t="shared" si="9"/>
        <v>#NAME?</v>
      </c>
      <c r="AE31">
        <v>5</v>
      </c>
      <c r="AF31">
        <v>4</v>
      </c>
      <c r="AG31">
        <v>6</v>
      </c>
      <c r="AH31">
        <v>1</v>
      </c>
      <c r="AI31">
        <v>2</v>
      </c>
      <c r="AJ31">
        <v>3</v>
      </c>
      <c r="AP31" t="str">
        <f>AP4</f>
        <v>12 SURFERS</v>
      </c>
      <c r="AQ31">
        <f>AQ$26</f>
        <v>4.33</v>
      </c>
      <c r="AR31">
        <f aca="true" t="shared" si="11" ref="AR31:CA38">AR$26</f>
        <v>20</v>
      </c>
      <c r="AS31">
        <f t="shared" si="11"/>
        <v>20</v>
      </c>
      <c r="AT31">
        <f t="shared" si="11"/>
        <v>5</v>
      </c>
      <c r="AU31">
        <f t="shared" si="11"/>
        <v>5</v>
      </c>
      <c r="AV31">
        <f t="shared" si="11"/>
        <v>20</v>
      </c>
      <c r="AW31">
        <f t="shared" si="11"/>
        <v>5.5</v>
      </c>
      <c r="AX31">
        <f t="shared" si="11"/>
        <v>4</v>
      </c>
      <c r="AY31">
        <f t="shared" si="11"/>
        <v>4</v>
      </c>
      <c r="AZ31">
        <f t="shared" si="11"/>
        <v>5</v>
      </c>
      <c r="BA31">
        <f t="shared" si="11"/>
        <v>20</v>
      </c>
      <c r="BB31">
        <f t="shared" si="11"/>
        <v>5.5</v>
      </c>
      <c r="BC31">
        <f t="shared" si="11"/>
        <v>4</v>
      </c>
      <c r="BD31">
        <f t="shared" si="11"/>
        <v>4</v>
      </c>
      <c r="BE31">
        <f t="shared" si="11"/>
        <v>5</v>
      </c>
      <c r="BF31">
        <f t="shared" si="11"/>
        <v>20</v>
      </c>
      <c r="BG31">
        <f t="shared" si="11"/>
        <v>5.5</v>
      </c>
      <c r="BH31">
        <f t="shared" si="11"/>
        <v>4</v>
      </c>
      <c r="BI31">
        <f t="shared" si="11"/>
        <v>4</v>
      </c>
      <c r="BJ31">
        <f t="shared" si="11"/>
        <v>5</v>
      </c>
      <c r="BK31">
        <f t="shared" si="11"/>
        <v>20</v>
      </c>
      <c r="BL31">
        <f t="shared" si="11"/>
        <v>5.5</v>
      </c>
      <c r="BM31">
        <f t="shared" si="11"/>
        <v>4</v>
      </c>
      <c r="BN31">
        <f t="shared" si="11"/>
        <v>4</v>
      </c>
      <c r="BO31">
        <f t="shared" si="11"/>
        <v>5</v>
      </c>
      <c r="BP31">
        <f t="shared" si="11"/>
        <v>20</v>
      </c>
      <c r="BQ31">
        <f t="shared" si="11"/>
        <v>5.5</v>
      </c>
      <c r="BR31">
        <f t="shared" si="11"/>
        <v>4</v>
      </c>
      <c r="BS31">
        <f t="shared" si="11"/>
        <v>4</v>
      </c>
      <c r="BT31">
        <f t="shared" si="11"/>
        <v>5</v>
      </c>
      <c r="BU31">
        <f t="shared" si="11"/>
        <v>20</v>
      </c>
      <c r="BV31">
        <f t="shared" si="11"/>
        <v>5.5</v>
      </c>
      <c r="BW31">
        <f t="shared" si="11"/>
        <v>4</v>
      </c>
      <c r="BX31">
        <f t="shared" si="11"/>
        <v>4</v>
      </c>
      <c r="BY31">
        <f t="shared" si="11"/>
        <v>5</v>
      </c>
      <c r="BZ31">
        <f t="shared" si="11"/>
        <v>20</v>
      </c>
      <c r="CA31">
        <f t="shared" si="11"/>
        <v>5.5</v>
      </c>
    </row>
    <row r="32" spans="1:79" ht="15">
      <c r="A32">
        <v>27</v>
      </c>
      <c r="B32">
        <v>525</v>
      </c>
      <c r="D32" t="s">
        <v>295</v>
      </c>
      <c r="E32" t="s">
        <v>229</v>
      </c>
      <c r="F32" t="s">
        <v>254</v>
      </c>
      <c r="M32" t="s">
        <v>229</v>
      </c>
      <c r="N32">
        <v>2</v>
      </c>
      <c r="O32">
        <v>13</v>
      </c>
      <c r="P32">
        <v>5</v>
      </c>
      <c r="Q32">
        <v>1</v>
      </c>
      <c r="R32" t="e">
        <f t="shared" si="1"/>
        <v>#NAME?</v>
      </c>
      <c r="S32" s="2"/>
      <c r="T32">
        <f t="shared" si="2"/>
        <v>36</v>
      </c>
      <c r="U32" t="str">
        <f t="shared" si="3"/>
        <v>36 SURFERS</v>
      </c>
      <c r="V32" t="str">
        <f t="shared" si="4"/>
        <v>'36 SURFERS'!Heat2</v>
      </c>
      <c r="W32" t="str">
        <f t="shared" si="5"/>
        <v>36 SURFERS</v>
      </c>
      <c r="X32" t="e">
        <f t="shared" si="0"/>
        <v>#NAME?</v>
      </c>
      <c r="Y32" t="e">
        <f ca="1" t="shared" si="6"/>
        <v>#NAME?</v>
      </c>
      <c r="Z32" t="e">
        <f t="shared" si="7"/>
        <v>#NAME?</v>
      </c>
      <c r="AC32" t="str">
        <f t="shared" si="8"/>
        <v>36 SURFERS</v>
      </c>
      <c r="AD32" t="e">
        <f t="shared" si="9"/>
        <v>#NAME?</v>
      </c>
      <c r="AE32">
        <v>1</v>
      </c>
      <c r="AF32">
        <v>5</v>
      </c>
      <c r="AG32">
        <v>2</v>
      </c>
      <c r="AH32">
        <v>3</v>
      </c>
      <c r="AI32">
        <v>4</v>
      </c>
      <c r="AJ32">
        <v>6</v>
      </c>
      <c r="AP32" t="str">
        <f aca="true" t="shared" si="12" ref="AP32:AP50">AP5</f>
        <v>18 SURFERS</v>
      </c>
      <c r="AQ32">
        <f>AQ$26</f>
        <v>4.33</v>
      </c>
      <c r="AR32">
        <f t="shared" si="11"/>
        <v>20</v>
      </c>
      <c r="AS32">
        <f t="shared" si="11"/>
        <v>20</v>
      </c>
      <c r="AT32">
        <f t="shared" si="11"/>
        <v>5</v>
      </c>
      <c r="AU32">
        <f t="shared" si="11"/>
        <v>5</v>
      </c>
      <c r="AV32">
        <f t="shared" si="11"/>
        <v>20</v>
      </c>
      <c r="AW32">
        <f t="shared" si="11"/>
        <v>5.5</v>
      </c>
      <c r="AX32">
        <f t="shared" si="11"/>
        <v>4</v>
      </c>
      <c r="AY32">
        <f t="shared" si="11"/>
        <v>4</v>
      </c>
      <c r="AZ32">
        <f t="shared" si="11"/>
        <v>5</v>
      </c>
      <c r="BA32">
        <f t="shared" si="11"/>
        <v>20</v>
      </c>
      <c r="BB32">
        <f t="shared" si="11"/>
        <v>5.5</v>
      </c>
      <c r="BC32">
        <f t="shared" si="11"/>
        <v>4</v>
      </c>
      <c r="BD32">
        <f t="shared" si="11"/>
        <v>4</v>
      </c>
      <c r="BE32">
        <f t="shared" si="11"/>
        <v>5</v>
      </c>
      <c r="BF32">
        <f t="shared" si="11"/>
        <v>20</v>
      </c>
      <c r="BG32">
        <f t="shared" si="11"/>
        <v>5.5</v>
      </c>
      <c r="BH32">
        <f t="shared" si="11"/>
        <v>4</v>
      </c>
      <c r="BI32">
        <f t="shared" si="11"/>
        <v>4</v>
      </c>
      <c r="BJ32">
        <f t="shared" si="11"/>
        <v>5</v>
      </c>
      <c r="BK32">
        <f t="shared" si="11"/>
        <v>20</v>
      </c>
      <c r="BL32">
        <f t="shared" si="11"/>
        <v>5.5</v>
      </c>
      <c r="BM32">
        <f t="shared" si="11"/>
        <v>4</v>
      </c>
      <c r="BN32">
        <f t="shared" si="11"/>
        <v>4</v>
      </c>
      <c r="BO32">
        <f t="shared" si="11"/>
        <v>5</v>
      </c>
      <c r="BP32">
        <f t="shared" si="11"/>
        <v>20</v>
      </c>
      <c r="BQ32">
        <f t="shared" si="11"/>
        <v>5.5</v>
      </c>
      <c r="BR32">
        <f t="shared" si="11"/>
        <v>4</v>
      </c>
      <c r="BS32">
        <f t="shared" si="11"/>
        <v>4</v>
      </c>
      <c r="BT32">
        <f t="shared" si="11"/>
        <v>5</v>
      </c>
      <c r="BU32">
        <f t="shared" si="11"/>
        <v>20</v>
      </c>
      <c r="BV32">
        <f t="shared" si="11"/>
        <v>5.5</v>
      </c>
      <c r="BW32">
        <f t="shared" si="11"/>
        <v>4</v>
      </c>
      <c r="BX32">
        <f t="shared" si="11"/>
        <v>4</v>
      </c>
      <c r="BY32">
        <f t="shared" si="11"/>
        <v>5</v>
      </c>
      <c r="BZ32">
        <f t="shared" si="11"/>
        <v>20</v>
      </c>
      <c r="CA32">
        <f t="shared" si="11"/>
        <v>5.5</v>
      </c>
    </row>
    <row r="33" spans="1:79" ht="15">
      <c r="A33">
        <v>28</v>
      </c>
      <c r="B33">
        <v>518</v>
      </c>
      <c r="D33" t="s">
        <v>296</v>
      </c>
      <c r="E33" t="s">
        <v>229</v>
      </c>
      <c r="F33" t="s">
        <v>255</v>
      </c>
      <c r="M33" t="s">
        <v>229</v>
      </c>
      <c r="N33">
        <v>3</v>
      </c>
      <c r="O33">
        <v>21</v>
      </c>
      <c r="P33">
        <v>5</v>
      </c>
      <c r="Q33">
        <v>1</v>
      </c>
      <c r="R33" t="e">
        <f t="shared" si="1"/>
        <v>#NAME?</v>
      </c>
      <c r="S33" s="2"/>
      <c r="T33">
        <f t="shared" si="2"/>
        <v>36</v>
      </c>
      <c r="U33" t="str">
        <f t="shared" si="3"/>
        <v>36 SURFERS</v>
      </c>
      <c r="V33" t="str">
        <f t="shared" si="4"/>
        <v>'36 SURFERS'!Heat3</v>
      </c>
      <c r="W33" t="str">
        <f t="shared" si="5"/>
        <v>36 SURFERS</v>
      </c>
      <c r="X33" t="e">
        <f t="shared" si="0"/>
        <v>#NAME?</v>
      </c>
      <c r="Y33" t="e">
        <f ca="1" t="shared" si="6"/>
        <v>#NAME?</v>
      </c>
      <c r="Z33" t="e">
        <f t="shared" si="7"/>
        <v>#NAME?</v>
      </c>
      <c r="AC33" t="str">
        <f t="shared" si="8"/>
        <v>36 SURFERS</v>
      </c>
      <c r="AD33" t="e">
        <f t="shared" si="9"/>
        <v>#NAME?</v>
      </c>
      <c r="AE33">
        <v>5</v>
      </c>
      <c r="AF33">
        <v>2</v>
      </c>
      <c r="AG33">
        <v>4</v>
      </c>
      <c r="AH33">
        <v>3</v>
      </c>
      <c r="AI33">
        <v>6</v>
      </c>
      <c r="AJ33">
        <v>1</v>
      </c>
      <c r="AP33" t="str">
        <f t="shared" si="12"/>
        <v>24 SURFERS</v>
      </c>
      <c r="AQ33">
        <f>AQ$26</f>
        <v>4.33</v>
      </c>
      <c r="AR33">
        <f t="shared" si="11"/>
        <v>20</v>
      </c>
      <c r="AS33">
        <f t="shared" si="11"/>
        <v>20</v>
      </c>
      <c r="AT33">
        <f t="shared" si="11"/>
        <v>5</v>
      </c>
      <c r="AU33">
        <f t="shared" si="11"/>
        <v>5</v>
      </c>
      <c r="AV33">
        <f t="shared" si="11"/>
        <v>20</v>
      </c>
      <c r="AW33">
        <f t="shared" si="11"/>
        <v>5.5</v>
      </c>
      <c r="AX33">
        <f t="shared" si="11"/>
        <v>4</v>
      </c>
      <c r="AY33">
        <f t="shared" si="11"/>
        <v>4</v>
      </c>
      <c r="AZ33">
        <f t="shared" si="11"/>
        <v>5</v>
      </c>
      <c r="BA33">
        <f t="shared" si="11"/>
        <v>20</v>
      </c>
      <c r="BB33">
        <f t="shared" si="11"/>
        <v>5.5</v>
      </c>
      <c r="BC33">
        <f t="shared" si="11"/>
        <v>4</v>
      </c>
      <c r="BD33">
        <f t="shared" si="11"/>
        <v>4</v>
      </c>
      <c r="BE33">
        <f t="shared" si="11"/>
        <v>5</v>
      </c>
      <c r="BF33">
        <f t="shared" si="11"/>
        <v>20</v>
      </c>
      <c r="BG33">
        <f t="shared" si="11"/>
        <v>5.5</v>
      </c>
      <c r="BH33">
        <f t="shared" si="11"/>
        <v>4</v>
      </c>
      <c r="BI33">
        <f t="shared" si="11"/>
        <v>4</v>
      </c>
      <c r="BJ33">
        <f t="shared" si="11"/>
        <v>5</v>
      </c>
      <c r="BK33">
        <f t="shared" si="11"/>
        <v>20</v>
      </c>
      <c r="BL33">
        <f t="shared" si="11"/>
        <v>5.5</v>
      </c>
      <c r="BM33">
        <f t="shared" si="11"/>
        <v>4</v>
      </c>
      <c r="BN33">
        <f t="shared" si="11"/>
        <v>4</v>
      </c>
      <c r="BO33">
        <f t="shared" si="11"/>
        <v>5</v>
      </c>
      <c r="BP33">
        <f t="shared" si="11"/>
        <v>20</v>
      </c>
      <c r="BQ33">
        <f t="shared" si="11"/>
        <v>5.5</v>
      </c>
      <c r="BR33">
        <f t="shared" si="11"/>
        <v>4</v>
      </c>
      <c r="BS33">
        <f t="shared" si="11"/>
        <v>4</v>
      </c>
      <c r="BT33">
        <f t="shared" si="11"/>
        <v>5</v>
      </c>
      <c r="BU33">
        <f t="shared" si="11"/>
        <v>20</v>
      </c>
      <c r="BV33">
        <f t="shared" si="11"/>
        <v>5.5</v>
      </c>
      <c r="BW33">
        <f t="shared" si="11"/>
        <v>4</v>
      </c>
      <c r="BX33">
        <f t="shared" si="11"/>
        <v>4</v>
      </c>
      <c r="BY33">
        <f t="shared" si="11"/>
        <v>5</v>
      </c>
      <c r="BZ33">
        <f t="shared" si="11"/>
        <v>20</v>
      </c>
      <c r="CA33">
        <f t="shared" si="11"/>
        <v>5.5</v>
      </c>
    </row>
    <row r="34" spans="1:79" ht="15">
      <c r="A34">
        <v>29</v>
      </c>
      <c r="B34">
        <v>510</v>
      </c>
      <c r="D34" t="s">
        <v>297</v>
      </c>
      <c r="E34" t="s">
        <v>229</v>
      </c>
      <c r="F34" t="s">
        <v>256</v>
      </c>
      <c r="M34" t="s">
        <v>229</v>
      </c>
      <c r="N34">
        <v>4</v>
      </c>
      <c r="O34">
        <v>5</v>
      </c>
      <c r="P34">
        <v>10</v>
      </c>
      <c r="Q34">
        <v>1</v>
      </c>
      <c r="R34" t="e">
        <f t="shared" si="1"/>
        <v>#NAME?</v>
      </c>
      <c r="S34" s="2"/>
      <c r="T34">
        <f t="shared" si="2"/>
        <v>36</v>
      </c>
      <c r="U34" t="str">
        <f t="shared" si="3"/>
        <v>36 SURFERS</v>
      </c>
      <c r="V34" t="str">
        <f t="shared" si="4"/>
        <v>'36 SURFERS'!Heat4</v>
      </c>
      <c r="W34" t="str">
        <f t="shared" si="5"/>
        <v>36 SURFERS</v>
      </c>
      <c r="X34" t="e">
        <f t="shared" si="0"/>
        <v>#NAME?</v>
      </c>
      <c r="Y34" t="e">
        <f ca="1" t="shared" si="6"/>
        <v>#NAME?</v>
      </c>
      <c r="Z34" t="e">
        <f t="shared" si="7"/>
        <v>#NAME?</v>
      </c>
      <c r="AC34" t="str">
        <f t="shared" si="8"/>
        <v>36 SURFERS</v>
      </c>
      <c r="AD34" t="e">
        <f t="shared" si="9"/>
        <v>#NAME?</v>
      </c>
      <c r="AE34">
        <v>1</v>
      </c>
      <c r="AF34">
        <v>4</v>
      </c>
      <c r="AG34">
        <v>3</v>
      </c>
      <c r="AH34">
        <v>6</v>
      </c>
      <c r="AI34">
        <v>5</v>
      </c>
      <c r="AJ34">
        <v>2</v>
      </c>
      <c r="AP34" t="str">
        <f t="shared" si="12"/>
        <v>30 SURFERS</v>
      </c>
      <c r="AQ34">
        <f>AQ$26</f>
        <v>4.33</v>
      </c>
      <c r="AR34">
        <f t="shared" si="11"/>
        <v>20</v>
      </c>
      <c r="AS34">
        <f t="shared" si="11"/>
        <v>20</v>
      </c>
      <c r="AT34">
        <f t="shared" si="11"/>
        <v>5</v>
      </c>
      <c r="AU34">
        <f t="shared" si="11"/>
        <v>5</v>
      </c>
      <c r="AV34">
        <f t="shared" si="11"/>
        <v>20</v>
      </c>
      <c r="AW34">
        <f t="shared" si="11"/>
        <v>5.5</v>
      </c>
      <c r="AX34">
        <f t="shared" si="11"/>
        <v>4</v>
      </c>
      <c r="AY34">
        <f t="shared" si="11"/>
        <v>4</v>
      </c>
      <c r="AZ34">
        <f t="shared" si="11"/>
        <v>5</v>
      </c>
      <c r="BA34">
        <f t="shared" si="11"/>
        <v>20</v>
      </c>
      <c r="BB34">
        <f t="shared" si="11"/>
        <v>5.5</v>
      </c>
      <c r="BC34">
        <f t="shared" si="11"/>
        <v>4</v>
      </c>
      <c r="BD34">
        <f t="shared" si="11"/>
        <v>4</v>
      </c>
      <c r="BE34">
        <f t="shared" si="11"/>
        <v>5</v>
      </c>
      <c r="BF34">
        <f t="shared" si="11"/>
        <v>20</v>
      </c>
      <c r="BG34">
        <f t="shared" si="11"/>
        <v>5.5</v>
      </c>
      <c r="BH34">
        <f t="shared" si="11"/>
        <v>4</v>
      </c>
      <c r="BI34">
        <f t="shared" si="11"/>
        <v>4</v>
      </c>
      <c r="BJ34">
        <f t="shared" si="11"/>
        <v>5</v>
      </c>
      <c r="BK34">
        <f t="shared" si="11"/>
        <v>20</v>
      </c>
      <c r="BL34">
        <f t="shared" si="11"/>
        <v>5.5</v>
      </c>
      <c r="BM34">
        <f t="shared" si="11"/>
        <v>4</v>
      </c>
      <c r="BN34">
        <f t="shared" si="11"/>
        <v>4</v>
      </c>
      <c r="BO34">
        <f t="shared" si="11"/>
        <v>5</v>
      </c>
      <c r="BP34">
        <f t="shared" si="11"/>
        <v>20</v>
      </c>
      <c r="BQ34">
        <f t="shared" si="11"/>
        <v>5.5</v>
      </c>
      <c r="BR34">
        <f t="shared" si="11"/>
        <v>4</v>
      </c>
      <c r="BS34">
        <f t="shared" si="11"/>
        <v>4</v>
      </c>
      <c r="BT34">
        <f t="shared" si="11"/>
        <v>5</v>
      </c>
      <c r="BU34">
        <f t="shared" si="11"/>
        <v>20</v>
      </c>
      <c r="BV34">
        <f t="shared" si="11"/>
        <v>5.5</v>
      </c>
      <c r="BW34">
        <f t="shared" si="11"/>
        <v>4</v>
      </c>
      <c r="BX34">
        <f t="shared" si="11"/>
        <v>4</v>
      </c>
      <c r="BY34">
        <f t="shared" si="11"/>
        <v>5</v>
      </c>
      <c r="BZ34">
        <f t="shared" si="11"/>
        <v>20</v>
      </c>
      <c r="CA34">
        <f t="shared" si="11"/>
        <v>5.5</v>
      </c>
    </row>
    <row r="35" spans="1:79" ht="15">
      <c r="A35">
        <v>30</v>
      </c>
      <c r="B35">
        <v>503</v>
      </c>
      <c r="D35" t="s">
        <v>298</v>
      </c>
      <c r="E35" t="s">
        <v>229</v>
      </c>
      <c r="F35" t="s">
        <v>82</v>
      </c>
      <c r="M35" t="s">
        <v>229</v>
      </c>
      <c r="N35">
        <v>5</v>
      </c>
      <c r="O35">
        <v>13</v>
      </c>
      <c r="P35">
        <v>10</v>
      </c>
      <c r="Q35">
        <v>1</v>
      </c>
      <c r="R35" t="e">
        <f t="shared" si="1"/>
        <v>#NAME?</v>
      </c>
      <c r="S35" s="2"/>
      <c r="T35">
        <f t="shared" si="2"/>
        <v>36</v>
      </c>
      <c r="U35" t="str">
        <f t="shared" si="3"/>
        <v>36 SURFERS</v>
      </c>
      <c r="V35" t="str">
        <f t="shared" si="4"/>
        <v>'36 SURFERS'!Heat5</v>
      </c>
      <c r="W35" t="str">
        <f t="shared" si="5"/>
        <v>36 SURFERS</v>
      </c>
      <c r="X35" t="e">
        <f t="shared" si="0"/>
        <v>#NAME?</v>
      </c>
      <c r="Y35" t="e">
        <f ca="1" t="shared" si="6"/>
        <v>#NAME?</v>
      </c>
      <c r="Z35" t="e">
        <f t="shared" si="7"/>
        <v>#NAME?</v>
      </c>
      <c r="AC35" t="str">
        <f t="shared" si="8"/>
        <v>36 SURFERS</v>
      </c>
      <c r="AD35" t="e">
        <f t="shared" si="9"/>
        <v>#NAME?</v>
      </c>
      <c r="AE35">
        <v>6</v>
      </c>
      <c r="AF35">
        <v>2</v>
      </c>
      <c r="AG35">
        <v>5</v>
      </c>
      <c r="AH35">
        <v>4</v>
      </c>
      <c r="AI35">
        <v>1</v>
      </c>
      <c r="AJ35">
        <v>3</v>
      </c>
      <c r="AP35" t="str">
        <f t="shared" si="12"/>
        <v>36 SURFERS</v>
      </c>
      <c r="AQ35">
        <f>AQ$26</f>
        <v>4.33</v>
      </c>
      <c r="AR35">
        <f t="shared" si="11"/>
        <v>20</v>
      </c>
      <c r="AS35">
        <f t="shared" si="11"/>
        <v>20</v>
      </c>
      <c r="AT35">
        <f t="shared" si="11"/>
        <v>5</v>
      </c>
      <c r="AU35">
        <f t="shared" si="11"/>
        <v>5</v>
      </c>
      <c r="AV35">
        <f t="shared" si="11"/>
        <v>20</v>
      </c>
      <c r="AW35">
        <f t="shared" si="11"/>
        <v>5.5</v>
      </c>
      <c r="AX35">
        <f t="shared" si="11"/>
        <v>4</v>
      </c>
      <c r="AY35">
        <f t="shared" si="11"/>
        <v>4</v>
      </c>
      <c r="AZ35">
        <f t="shared" si="11"/>
        <v>5</v>
      </c>
      <c r="BA35">
        <f t="shared" si="11"/>
        <v>20</v>
      </c>
      <c r="BB35">
        <f t="shared" si="11"/>
        <v>5.5</v>
      </c>
      <c r="BC35">
        <f t="shared" si="11"/>
        <v>4</v>
      </c>
      <c r="BD35">
        <f t="shared" si="11"/>
        <v>4</v>
      </c>
      <c r="BE35">
        <f t="shared" si="11"/>
        <v>5</v>
      </c>
      <c r="BF35">
        <f t="shared" si="11"/>
        <v>20</v>
      </c>
      <c r="BG35">
        <f t="shared" si="11"/>
        <v>5.5</v>
      </c>
      <c r="BH35">
        <f t="shared" si="11"/>
        <v>4</v>
      </c>
      <c r="BI35">
        <f t="shared" si="11"/>
        <v>4</v>
      </c>
      <c r="BJ35">
        <f t="shared" si="11"/>
        <v>5</v>
      </c>
      <c r="BK35">
        <f t="shared" si="11"/>
        <v>20</v>
      </c>
      <c r="BL35">
        <f t="shared" si="11"/>
        <v>5.5</v>
      </c>
      <c r="BM35">
        <f t="shared" si="11"/>
        <v>4</v>
      </c>
      <c r="BN35">
        <f t="shared" si="11"/>
        <v>4</v>
      </c>
      <c r="BO35">
        <f t="shared" si="11"/>
        <v>5</v>
      </c>
      <c r="BP35">
        <f t="shared" si="11"/>
        <v>20</v>
      </c>
      <c r="BQ35">
        <f t="shared" si="11"/>
        <v>5.5</v>
      </c>
      <c r="BR35">
        <f t="shared" si="11"/>
        <v>4</v>
      </c>
      <c r="BS35">
        <f t="shared" si="11"/>
        <v>4</v>
      </c>
      <c r="BT35">
        <f t="shared" si="11"/>
        <v>5</v>
      </c>
      <c r="BU35">
        <f t="shared" si="11"/>
        <v>20</v>
      </c>
      <c r="BV35">
        <f t="shared" si="11"/>
        <v>5.5</v>
      </c>
      <c r="BW35">
        <f t="shared" si="11"/>
        <v>4</v>
      </c>
      <c r="BX35">
        <f t="shared" si="11"/>
        <v>4</v>
      </c>
      <c r="BY35">
        <f t="shared" si="11"/>
        <v>5</v>
      </c>
      <c r="BZ35">
        <f t="shared" si="11"/>
        <v>20</v>
      </c>
      <c r="CA35">
        <f t="shared" si="11"/>
        <v>5.5</v>
      </c>
    </row>
    <row r="36" spans="1:79" ht="15">
      <c r="A36">
        <v>31</v>
      </c>
      <c r="B36">
        <v>495</v>
      </c>
      <c r="D36" t="s">
        <v>299</v>
      </c>
      <c r="E36" t="s">
        <v>229</v>
      </c>
      <c r="F36" t="s">
        <v>78</v>
      </c>
      <c r="L36" t="s">
        <v>230</v>
      </c>
      <c r="M36" t="s">
        <v>229</v>
      </c>
      <c r="N36">
        <v>6</v>
      </c>
      <c r="O36">
        <v>21</v>
      </c>
      <c r="P36">
        <v>10</v>
      </c>
      <c r="Q36">
        <v>1</v>
      </c>
      <c r="R36" t="e">
        <f t="shared" si="1"/>
        <v>#NAME?</v>
      </c>
      <c r="S36" s="2"/>
      <c r="T36">
        <f t="shared" si="2"/>
        <v>36</v>
      </c>
      <c r="U36" t="str">
        <f t="shared" si="3"/>
        <v>36 SURFERS</v>
      </c>
      <c r="V36" t="str">
        <f t="shared" si="4"/>
        <v>'36 SURFERS'!Heat6</v>
      </c>
      <c r="W36" t="str">
        <f t="shared" si="5"/>
        <v>36 SURFERS</v>
      </c>
      <c r="X36" t="e">
        <f t="shared" si="0"/>
        <v>#NAME?</v>
      </c>
      <c r="Y36" t="e">
        <f ca="1" t="shared" si="6"/>
        <v>#NAME?</v>
      </c>
      <c r="Z36" t="e">
        <f t="shared" si="7"/>
        <v>#NAME?</v>
      </c>
      <c r="AC36" t="str">
        <f t="shared" si="8"/>
        <v>36 SURFERS</v>
      </c>
      <c r="AD36" t="e">
        <f t="shared" si="9"/>
        <v>#NAME?</v>
      </c>
      <c r="AE36">
        <v>2</v>
      </c>
      <c r="AF36">
        <v>4</v>
      </c>
      <c r="AG36">
        <v>3</v>
      </c>
      <c r="AH36">
        <v>5</v>
      </c>
      <c r="AI36">
        <v>1</v>
      </c>
      <c r="AJ36">
        <v>6</v>
      </c>
      <c r="AP36" t="str">
        <f t="shared" si="12"/>
        <v>36 cont</v>
      </c>
      <c r="AQ36">
        <f>AQ$26</f>
        <v>4.33</v>
      </c>
      <c r="AR36">
        <f t="shared" si="11"/>
        <v>20</v>
      </c>
      <c r="AS36">
        <f t="shared" si="11"/>
        <v>20</v>
      </c>
      <c r="AT36">
        <f t="shared" si="11"/>
        <v>5</v>
      </c>
      <c r="AU36">
        <f t="shared" si="11"/>
        <v>5</v>
      </c>
      <c r="AV36">
        <f t="shared" si="11"/>
        <v>20</v>
      </c>
      <c r="AW36">
        <f t="shared" si="11"/>
        <v>5.5</v>
      </c>
      <c r="AX36">
        <f t="shared" si="11"/>
        <v>4</v>
      </c>
      <c r="AY36">
        <f t="shared" si="11"/>
        <v>4</v>
      </c>
      <c r="AZ36">
        <f t="shared" si="11"/>
        <v>5</v>
      </c>
      <c r="BA36">
        <f t="shared" si="11"/>
        <v>20</v>
      </c>
      <c r="BB36">
        <f t="shared" si="11"/>
        <v>5.5</v>
      </c>
      <c r="BC36">
        <f t="shared" si="11"/>
        <v>4</v>
      </c>
      <c r="BD36">
        <f t="shared" si="11"/>
        <v>4</v>
      </c>
      <c r="BE36">
        <f t="shared" si="11"/>
        <v>5</v>
      </c>
      <c r="BF36">
        <f t="shared" si="11"/>
        <v>20</v>
      </c>
      <c r="BG36">
        <f t="shared" si="11"/>
        <v>5.5</v>
      </c>
      <c r="BH36">
        <f t="shared" si="11"/>
        <v>4</v>
      </c>
      <c r="BI36">
        <f t="shared" si="11"/>
        <v>4</v>
      </c>
      <c r="BJ36">
        <f t="shared" si="11"/>
        <v>5</v>
      </c>
      <c r="BK36">
        <f t="shared" si="11"/>
        <v>20</v>
      </c>
      <c r="BL36">
        <f t="shared" si="11"/>
        <v>5.5</v>
      </c>
      <c r="BM36">
        <f t="shared" si="11"/>
        <v>4</v>
      </c>
      <c r="BN36">
        <f t="shared" si="11"/>
        <v>4</v>
      </c>
      <c r="BO36">
        <f t="shared" si="11"/>
        <v>5</v>
      </c>
      <c r="BP36">
        <f t="shared" si="11"/>
        <v>20</v>
      </c>
      <c r="BQ36">
        <f t="shared" si="11"/>
        <v>5.5</v>
      </c>
      <c r="BR36">
        <f t="shared" si="11"/>
        <v>4</v>
      </c>
      <c r="BS36">
        <f t="shared" si="11"/>
        <v>4</v>
      </c>
      <c r="BT36">
        <f t="shared" si="11"/>
        <v>5</v>
      </c>
      <c r="BU36">
        <f t="shared" si="11"/>
        <v>20</v>
      </c>
      <c r="BV36">
        <f t="shared" si="11"/>
        <v>5.5</v>
      </c>
      <c r="BW36">
        <f t="shared" si="11"/>
        <v>4</v>
      </c>
      <c r="BX36">
        <f t="shared" si="11"/>
        <v>4</v>
      </c>
      <c r="BY36">
        <f t="shared" si="11"/>
        <v>5</v>
      </c>
      <c r="BZ36">
        <f t="shared" si="11"/>
        <v>20</v>
      </c>
      <c r="CA36">
        <f t="shared" si="11"/>
        <v>5.5</v>
      </c>
    </row>
    <row r="37" spans="1:79" ht="15">
      <c r="A37">
        <v>32</v>
      </c>
      <c r="B37">
        <v>488</v>
      </c>
      <c r="D37" t="s">
        <v>300</v>
      </c>
      <c r="E37" t="s">
        <v>229</v>
      </c>
      <c r="F37" t="s">
        <v>80</v>
      </c>
      <c r="L37" t="s">
        <v>230</v>
      </c>
      <c r="M37" t="s">
        <v>229</v>
      </c>
      <c r="N37">
        <v>7</v>
      </c>
      <c r="O37">
        <v>5</v>
      </c>
      <c r="P37">
        <v>15</v>
      </c>
      <c r="Q37">
        <v>2</v>
      </c>
      <c r="R37" t="e">
        <f t="shared" si="1"/>
        <v>#NAME?</v>
      </c>
      <c r="S37" s="2"/>
      <c r="T37">
        <f t="shared" si="2"/>
        <v>36</v>
      </c>
      <c r="U37" t="str">
        <f t="shared" si="3"/>
        <v>36 SURFERS</v>
      </c>
      <c r="V37" t="str">
        <f t="shared" si="4"/>
        <v>'36 SURFERS'!Heat7</v>
      </c>
      <c r="W37" t="str">
        <f t="shared" si="5"/>
        <v>36 SURFERS</v>
      </c>
      <c r="X37" t="e">
        <f t="shared" si="0"/>
        <v>#NAME?</v>
      </c>
      <c r="Y37" t="e">
        <f ca="1" t="shared" si="6"/>
        <v>#NAME?</v>
      </c>
      <c r="Z37" t="e">
        <f t="shared" si="7"/>
        <v>#NAME?</v>
      </c>
      <c r="AC37" t="str">
        <f t="shared" si="8"/>
        <v>36 SURFERS</v>
      </c>
      <c r="AD37" t="e">
        <f t="shared" si="9"/>
        <v>#NAME?</v>
      </c>
      <c r="AE37">
        <v>1</v>
      </c>
      <c r="AF37">
        <v>6</v>
      </c>
      <c r="AG37">
        <v>3</v>
      </c>
      <c r="AH37">
        <v>4</v>
      </c>
      <c r="AI37">
        <v>5</v>
      </c>
      <c r="AJ37">
        <v>2</v>
      </c>
      <c r="AP37" t="str">
        <f t="shared" si="12"/>
        <v>42 SURFERS</v>
      </c>
      <c r="AQ37">
        <f>AQ$26</f>
        <v>4.33</v>
      </c>
      <c r="AR37">
        <f t="shared" si="11"/>
        <v>20</v>
      </c>
      <c r="AS37">
        <f t="shared" si="11"/>
        <v>20</v>
      </c>
      <c r="AT37">
        <f t="shared" si="11"/>
        <v>5</v>
      </c>
      <c r="AU37">
        <f t="shared" si="11"/>
        <v>5</v>
      </c>
      <c r="AV37">
        <f t="shared" si="11"/>
        <v>20</v>
      </c>
      <c r="AW37">
        <f t="shared" si="11"/>
        <v>5.5</v>
      </c>
      <c r="AX37">
        <f t="shared" si="11"/>
        <v>4</v>
      </c>
      <c r="AY37">
        <f t="shared" si="11"/>
        <v>4</v>
      </c>
      <c r="AZ37">
        <f t="shared" si="11"/>
        <v>5</v>
      </c>
      <c r="BA37">
        <f t="shared" si="11"/>
        <v>20</v>
      </c>
      <c r="BB37">
        <f t="shared" si="11"/>
        <v>5.5</v>
      </c>
      <c r="BC37">
        <f t="shared" si="11"/>
        <v>4</v>
      </c>
      <c r="BD37">
        <f t="shared" si="11"/>
        <v>4</v>
      </c>
      <c r="BE37">
        <f t="shared" si="11"/>
        <v>5</v>
      </c>
      <c r="BF37">
        <f t="shared" si="11"/>
        <v>20</v>
      </c>
      <c r="BG37">
        <f t="shared" si="11"/>
        <v>5.5</v>
      </c>
      <c r="BH37">
        <f t="shared" si="11"/>
        <v>4</v>
      </c>
      <c r="BI37">
        <f t="shared" si="11"/>
        <v>4</v>
      </c>
      <c r="BJ37">
        <f t="shared" si="11"/>
        <v>5</v>
      </c>
      <c r="BK37">
        <f t="shared" si="11"/>
        <v>20</v>
      </c>
      <c r="BL37">
        <f t="shared" si="11"/>
        <v>5.5</v>
      </c>
      <c r="BM37">
        <f t="shared" si="11"/>
        <v>4</v>
      </c>
      <c r="BN37">
        <f t="shared" si="11"/>
        <v>4</v>
      </c>
      <c r="BO37">
        <f t="shared" si="11"/>
        <v>5</v>
      </c>
      <c r="BP37">
        <f t="shared" si="11"/>
        <v>20</v>
      </c>
      <c r="BQ37">
        <f t="shared" si="11"/>
        <v>5.5</v>
      </c>
      <c r="BR37">
        <f t="shared" si="11"/>
        <v>4</v>
      </c>
      <c r="BS37">
        <f t="shared" si="11"/>
        <v>4</v>
      </c>
      <c r="BT37">
        <f t="shared" si="11"/>
        <v>5</v>
      </c>
      <c r="BU37">
        <f t="shared" si="11"/>
        <v>20</v>
      </c>
      <c r="BV37">
        <f t="shared" si="11"/>
        <v>5.5</v>
      </c>
      <c r="BW37">
        <f t="shared" si="11"/>
        <v>4</v>
      </c>
      <c r="BX37">
        <f t="shared" si="11"/>
        <v>4</v>
      </c>
      <c r="BY37">
        <f t="shared" si="11"/>
        <v>5</v>
      </c>
      <c r="BZ37">
        <f t="shared" si="11"/>
        <v>20</v>
      </c>
      <c r="CA37">
        <f t="shared" si="11"/>
        <v>5.5</v>
      </c>
    </row>
    <row r="38" spans="1:79" ht="15">
      <c r="A38">
        <v>33</v>
      </c>
      <c r="B38">
        <v>480</v>
      </c>
      <c r="D38" t="s">
        <v>301</v>
      </c>
      <c r="E38" t="s">
        <v>229</v>
      </c>
      <c r="F38" t="s">
        <v>83</v>
      </c>
      <c r="L38" t="s">
        <v>230</v>
      </c>
      <c r="M38" t="s">
        <v>229</v>
      </c>
      <c r="N38">
        <v>8</v>
      </c>
      <c r="O38">
        <v>13</v>
      </c>
      <c r="P38">
        <v>15</v>
      </c>
      <c r="Q38">
        <v>2</v>
      </c>
      <c r="R38" t="e">
        <f t="shared" si="1"/>
        <v>#NAME?</v>
      </c>
      <c r="S38" s="2"/>
      <c r="T38">
        <f t="shared" si="2"/>
        <v>36</v>
      </c>
      <c r="U38" t="str">
        <f t="shared" si="3"/>
        <v>36 SURFERS</v>
      </c>
      <c r="V38" t="str">
        <f t="shared" si="4"/>
        <v>'36 SURFERS'!Heat8</v>
      </c>
      <c r="W38" t="str">
        <f t="shared" si="5"/>
        <v>36 SURFERS</v>
      </c>
      <c r="X38" t="e">
        <f aca="true" t="shared" si="13" ref="X38:X69">"$"&amp;colname(P38+1)&amp;"$"&amp;O38&amp;":$"&amp;colname(P38+1)&amp;"$"&amp;O38+5</f>
        <v>#NAME?</v>
      </c>
      <c r="Y38" t="e">
        <f ca="1" t="shared" si="6"/>
        <v>#NAME?</v>
      </c>
      <c r="Z38" t="e">
        <f t="shared" si="7"/>
        <v>#NAME?</v>
      </c>
      <c r="AC38" t="str">
        <f t="shared" si="8"/>
        <v>36 SURFERS</v>
      </c>
      <c r="AD38" t="e">
        <f t="shared" si="9"/>
        <v>#NAME?</v>
      </c>
      <c r="AE38">
        <v>4</v>
      </c>
      <c r="AF38">
        <v>1</v>
      </c>
      <c r="AG38">
        <v>2</v>
      </c>
      <c r="AH38">
        <v>3</v>
      </c>
      <c r="AI38">
        <v>6</v>
      </c>
      <c r="AJ38">
        <v>5</v>
      </c>
      <c r="AP38" t="str">
        <f t="shared" si="12"/>
        <v>42 cont</v>
      </c>
      <c r="AQ38">
        <f>AQ$26</f>
        <v>4.33</v>
      </c>
      <c r="AR38">
        <f t="shared" si="11"/>
        <v>20</v>
      </c>
      <c r="AS38">
        <f t="shared" si="11"/>
        <v>20</v>
      </c>
      <c r="AT38">
        <f t="shared" si="11"/>
        <v>5</v>
      </c>
      <c r="AU38">
        <f aca="true" t="shared" si="14" ref="AU38:BJ38">AU$26</f>
        <v>5</v>
      </c>
      <c r="AV38">
        <f t="shared" si="14"/>
        <v>20</v>
      </c>
      <c r="AW38">
        <f t="shared" si="14"/>
        <v>5.5</v>
      </c>
      <c r="AX38">
        <f t="shared" si="14"/>
        <v>4</v>
      </c>
      <c r="AY38">
        <f t="shared" si="14"/>
        <v>4</v>
      </c>
      <c r="AZ38">
        <f t="shared" si="14"/>
        <v>5</v>
      </c>
      <c r="BA38">
        <f t="shared" si="14"/>
        <v>20</v>
      </c>
      <c r="BB38">
        <f t="shared" si="14"/>
        <v>5.5</v>
      </c>
      <c r="BC38">
        <f t="shared" si="14"/>
        <v>4</v>
      </c>
      <c r="BD38">
        <f t="shared" si="14"/>
        <v>4</v>
      </c>
      <c r="BE38">
        <f t="shared" si="14"/>
        <v>5</v>
      </c>
      <c r="BF38">
        <f t="shared" si="14"/>
        <v>20</v>
      </c>
      <c r="BG38">
        <f t="shared" si="14"/>
        <v>5.5</v>
      </c>
      <c r="BH38">
        <f t="shared" si="14"/>
        <v>4</v>
      </c>
      <c r="BI38">
        <f t="shared" si="14"/>
        <v>4</v>
      </c>
      <c r="BJ38">
        <f t="shared" si="14"/>
        <v>5</v>
      </c>
      <c r="BK38">
        <f aca="true" t="shared" si="15" ref="BK38:BZ38">BK$26</f>
        <v>20</v>
      </c>
      <c r="BL38">
        <f t="shared" si="15"/>
        <v>5.5</v>
      </c>
      <c r="BM38">
        <f t="shared" si="15"/>
        <v>4</v>
      </c>
      <c r="BN38">
        <f t="shared" si="15"/>
        <v>4</v>
      </c>
      <c r="BO38">
        <f t="shared" si="15"/>
        <v>5</v>
      </c>
      <c r="BP38">
        <f t="shared" si="15"/>
        <v>20</v>
      </c>
      <c r="BQ38">
        <f t="shared" si="15"/>
        <v>5.5</v>
      </c>
      <c r="BR38">
        <f t="shared" si="15"/>
        <v>4</v>
      </c>
      <c r="BS38">
        <f t="shared" si="15"/>
        <v>4</v>
      </c>
      <c r="BT38">
        <f t="shared" si="15"/>
        <v>5</v>
      </c>
      <c r="BU38">
        <f t="shared" si="15"/>
        <v>20</v>
      </c>
      <c r="BV38">
        <f t="shared" si="15"/>
        <v>5.5</v>
      </c>
      <c r="BW38">
        <f t="shared" si="15"/>
        <v>4</v>
      </c>
      <c r="BX38">
        <f t="shared" si="15"/>
        <v>4</v>
      </c>
      <c r="BY38">
        <f t="shared" si="15"/>
        <v>5</v>
      </c>
      <c r="BZ38">
        <f t="shared" si="15"/>
        <v>20</v>
      </c>
      <c r="CA38">
        <f aca="true" t="shared" si="16" ref="AR38:CA46">CA$26</f>
        <v>5.5</v>
      </c>
    </row>
    <row r="39" spans="1:79" ht="15">
      <c r="A39">
        <v>34</v>
      </c>
      <c r="B39">
        <v>473</v>
      </c>
      <c r="D39" t="s">
        <v>302</v>
      </c>
      <c r="E39" t="s">
        <v>229</v>
      </c>
      <c r="F39" t="s">
        <v>84</v>
      </c>
      <c r="L39" t="s">
        <v>230</v>
      </c>
      <c r="M39" t="s">
        <v>229</v>
      </c>
      <c r="N39">
        <v>9</v>
      </c>
      <c r="O39">
        <v>21</v>
      </c>
      <c r="P39">
        <v>15</v>
      </c>
      <c r="Q39">
        <v>2</v>
      </c>
      <c r="R39" t="e">
        <f t="shared" si="1"/>
        <v>#NAME?</v>
      </c>
      <c r="S39" s="2"/>
      <c r="T39">
        <f t="shared" si="2"/>
        <v>36</v>
      </c>
      <c r="U39" t="str">
        <f t="shared" si="3"/>
        <v>36 SURFERS</v>
      </c>
      <c r="V39" t="str">
        <f t="shared" si="4"/>
        <v>'36 SURFERS'!Heat9</v>
      </c>
      <c r="W39" t="str">
        <f t="shared" si="5"/>
        <v>36 SURFERS</v>
      </c>
      <c r="X39" t="e">
        <f t="shared" si="13"/>
        <v>#NAME?</v>
      </c>
      <c r="Y39" t="e">
        <f ca="1" t="shared" si="6"/>
        <v>#NAME?</v>
      </c>
      <c r="Z39" t="e">
        <f t="shared" si="7"/>
        <v>#NAME?</v>
      </c>
      <c r="AC39" t="str">
        <f t="shared" si="8"/>
        <v>36 SURFERS</v>
      </c>
      <c r="AD39" t="e">
        <f t="shared" si="9"/>
        <v>#NAME?</v>
      </c>
      <c r="AE39">
        <v>2</v>
      </c>
      <c r="AF39">
        <v>1</v>
      </c>
      <c r="AG39">
        <v>4</v>
      </c>
      <c r="AH39">
        <v>3</v>
      </c>
      <c r="AI39">
        <v>6</v>
      </c>
      <c r="AJ39">
        <v>5</v>
      </c>
      <c r="AP39" t="str">
        <f t="shared" si="12"/>
        <v>48 SURFERS</v>
      </c>
      <c r="AQ39">
        <f>AQ$26</f>
        <v>4.33</v>
      </c>
      <c r="AR39">
        <f t="shared" si="16"/>
        <v>20</v>
      </c>
      <c r="AS39">
        <f t="shared" si="16"/>
        <v>20</v>
      </c>
      <c r="AT39">
        <f t="shared" si="16"/>
        <v>5</v>
      </c>
      <c r="AU39">
        <f t="shared" si="16"/>
        <v>5</v>
      </c>
      <c r="AV39">
        <f t="shared" si="16"/>
        <v>20</v>
      </c>
      <c r="AW39">
        <f t="shared" si="16"/>
        <v>5.5</v>
      </c>
      <c r="AX39">
        <f t="shared" si="16"/>
        <v>4</v>
      </c>
      <c r="AY39">
        <f t="shared" si="16"/>
        <v>4</v>
      </c>
      <c r="AZ39">
        <f t="shared" si="16"/>
        <v>5</v>
      </c>
      <c r="BA39">
        <f t="shared" si="16"/>
        <v>20</v>
      </c>
      <c r="BB39">
        <f t="shared" si="16"/>
        <v>5.5</v>
      </c>
      <c r="BC39">
        <f t="shared" si="16"/>
        <v>4</v>
      </c>
      <c r="BD39">
        <f t="shared" si="16"/>
        <v>4</v>
      </c>
      <c r="BE39">
        <f t="shared" si="16"/>
        <v>5</v>
      </c>
      <c r="BF39">
        <f t="shared" si="16"/>
        <v>20</v>
      </c>
      <c r="BG39">
        <f t="shared" si="16"/>
        <v>5.5</v>
      </c>
      <c r="BH39">
        <f t="shared" si="16"/>
        <v>4</v>
      </c>
      <c r="BI39">
        <f t="shared" si="16"/>
        <v>4</v>
      </c>
      <c r="BJ39">
        <f t="shared" si="16"/>
        <v>5</v>
      </c>
      <c r="BK39">
        <f t="shared" si="16"/>
        <v>20</v>
      </c>
      <c r="BL39">
        <f t="shared" si="16"/>
        <v>5.5</v>
      </c>
      <c r="BM39">
        <f t="shared" si="16"/>
        <v>4</v>
      </c>
      <c r="BN39">
        <f t="shared" si="16"/>
        <v>4</v>
      </c>
      <c r="BO39">
        <f t="shared" si="16"/>
        <v>5</v>
      </c>
      <c r="BP39">
        <f t="shared" si="16"/>
        <v>20</v>
      </c>
      <c r="BQ39">
        <f t="shared" si="16"/>
        <v>5.5</v>
      </c>
      <c r="BR39">
        <f t="shared" si="16"/>
        <v>4</v>
      </c>
      <c r="BS39">
        <f t="shared" si="16"/>
        <v>4</v>
      </c>
      <c r="BT39">
        <f t="shared" si="16"/>
        <v>5</v>
      </c>
      <c r="BU39">
        <f t="shared" si="16"/>
        <v>20</v>
      </c>
      <c r="BV39">
        <f t="shared" si="16"/>
        <v>5.5</v>
      </c>
      <c r="BW39">
        <f t="shared" si="16"/>
        <v>4</v>
      </c>
      <c r="BX39">
        <f t="shared" si="16"/>
        <v>4</v>
      </c>
      <c r="BY39">
        <f t="shared" si="16"/>
        <v>5</v>
      </c>
      <c r="BZ39">
        <f t="shared" si="16"/>
        <v>20</v>
      </c>
      <c r="CA39">
        <f t="shared" si="16"/>
        <v>5.5</v>
      </c>
    </row>
    <row r="40" spans="1:79" ht="15">
      <c r="A40">
        <v>35</v>
      </c>
      <c r="B40">
        <v>465</v>
      </c>
      <c r="D40" t="s">
        <v>303</v>
      </c>
      <c r="E40" t="s">
        <v>232</v>
      </c>
      <c r="F40" t="s">
        <v>250</v>
      </c>
      <c r="L40" t="s">
        <v>230</v>
      </c>
      <c r="M40" t="s">
        <v>229</v>
      </c>
      <c r="N40">
        <v>10</v>
      </c>
      <c r="O40">
        <v>13</v>
      </c>
      <c r="P40">
        <v>20</v>
      </c>
      <c r="Q40">
        <v>3</v>
      </c>
      <c r="R40" t="e">
        <f t="shared" si="1"/>
        <v>#NAME?</v>
      </c>
      <c r="S40" s="2"/>
      <c r="T40">
        <f t="shared" si="2"/>
        <v>36</v>
      </c>
      <c r="U40" t="str">
        <f t="shared" si="3"/>
        <v>36 SURFERS</v>
      </c>
      <c r="V40" t="str">
        <f t="shared" si="4"/>
        <v>'36 SURFERS'!Heat10</v>
      </c>
      <c r="W40" t="str">
        <f t="shared" si="5"/>
        <v>36 SURFERS</v>
      </c>
      <c r="X40" t="e">
        <f t="shared" si="13"/>
        <v>#NAME?</v>
      </c>
      <c r="Y40" t="e">
        <f ca="1" t="shared" si="6"/>
        <v>#NAME?</v>
      </c>
      <c r="Z40" t="e">
        <f t="shared" si="7"/>
        <v>#NAME?</v>
      </c>
      <c r="AC40" t="str">
        <f t="shared" si="8"/>
        <v>36 SURFERS</v>
      </c>
      <c r="AD40" t="e">
        <f t="shared" si="9"/>
        <v>#NAME?</v>
      </c>
      <c r="AE40">
        <v>4</v>
      </c>
      <c r="AF40">
        <v>1</v>
      </c>
      <c r="AG40">
        <v>2</v>
      </c>
      <c r="AH40">
        <v>3</v>
      </c>
      <c r="AI40">
        <v>6</v>
      </c>
      <c r="AJ40">
        <v>5</v>
      </c>
      <c r="AP40" t="str">
        <f t="shared" si="12"/>
        <v>48 cont</v>
      </c>
      <c r="AQ40">
        <f>AQ$26</f>
        <v>4.33</v>
      </c>
      <c r="AR40">
        <f t="shared" si="16"/>
        <v>20</v>
      </c>
      <c r="AS40">
        <f t="shared" si="16"/>
        <v>20</v>
      </c>
      <c r="AT40">
        <f t="shared" si="16"/>
        <v>5</v>
      </c>
      <c r="AU40">
        <f t="shared" si="16"/>
        <v>5</v>
      </c>
      <c r="AV40">
        <f t="shared" si="16"/>
        <v>20</v>
      </c>
      <c r="AW40">
        <f t="shared" si="16"/>
        <v>5.5</v>
      </c>
      <c r="AX40">
        <f t="shared" si="16"/>
        <v>4</v>
      </c>
      <c r="AY40">
        <f t="shared" si="16"/>
        <v>4</v>
      </c>
      <c r="AZ40">
        <f t="shared" si="16"/>
        <v>5</v>
      </c>
      <c r="BA40">
        <f t="shared" si="16"/>
        <v>20</v>
      </c>
      <c r="BB40">
        <f t="shared" si="16"/>
        <v>5.5</v>
      </c>
      <c r="BC40">
        <f t="shared" si="16"/>
        <v>4</v>
      </c>
      <c r="BD40">
        <f t="shared" si="16"/>
        <v>4</v>
      </c>
      <c r="BE40">
        <f t="shared" si="16"/>
        <v>5</v>
      </c>
      <c r="BF40">
        <f t="shared" si="16"/>
        <v>20</v>
      </c>
      <c r="BG40">
        <f t="shared" si="16"/>
        <v>5.5</v>
      </c>
      <c r="BH40">
        <f t="shared" si="16"/>
        <v>4</v>
      </c>
      <c r="BI40">
        <f t="shared" si="16"/>
        <v>4</v>
      </c>
      <c r="BJ40">
        <f t="shared" si="16"/>
        <v>5</v>
      </c>
      <c r="BK40">
        <f t="shared" si="16"/>
        <v>20</v>
      </c>
      <c r="BL40">
        <f t="shared" si="16"/>
        <v>5.5</v>
      </c>
      <c r="BM40">
        <f t="shared" si="16"/>
        <v>4</v>
      </c>
      <c r="BN40">
        <f t="shared" si="16"/>
        <v>4</v>
      </c>
      <c r="BO40">
        <f t="shared" si="16"/>
        <v>5</v>
      </c>
      <c r="BP40">
        <f t="shared" si="16"/>
        <v>20</v>
      </c>
      <c r="BQ40">
        <f t="shared" si="16"/>
        <v>5.5</v>
      </c>
      <c r="BR40">
        <f t="shared" si="16"/>
        <v>4</v>
      </c>
      <c r="BS40">
        <f t="shared" si="16"/>
        <v>4</v>
      </c>
      <c r="BT40">
        <f t="shared" si="16"/>
        <v>5</v>
      </c>
      <c r="BU40">
        <f t="shared" si="16"/>
        <v>20</v>
      </c>
      <c r="BV40">
        <f t="shared" si="16"/>
        <v>5.5</v>
      </c>
      <c r="BW40">
        <f t="shared" si="16"/>
        <v>4</v>
      </c>
      <c r="BX40">
        <f t="shared" si="16"/>
        <v>4</v>
      </c>
      <c r="BY40">
        <f t="shared" si="16"/>
        <v>5</v>
      </c>
      <c r="BZ40">
        <f t="shared" si="16"/>
        <v>20</v>
      </c>
      <c r="CA40">
        <f t="shared" si="16"/>
        <v>5.5</v>
      </c>
    </row>
    <row r="41" spans="1:79" ht="15">
      <c r="A41">
        <v>36</v>
      </c>
      <c r="B41">
        <v>458</v>
      </c>
      <c r="D41" t="s">
        <v>304</v>
      </c>
      <c r="E41" t="s">
        <v>232</v>
      </c>
      <c r="F41" t="s">
        <v>251</v>
      </c>
      <c r="M41" t="s">
        <v>229</v>
      </c>
      <c r="N41">
        <v>11</v>
      </c>
      <c r="O41">
        <v>13</v>
      </c>
      <c r="P41">
        <v>25</v>
      </c>
      <c r="Q41">
        <v>4</v>
      </c>
      <c r="R41" t="e">
        <f t="shared" si="1"/>
        <v>#NAME?</v>
      </c>
      <c r="S41" s="2"/>
      <c r="T41">
        <f t="shared" si="2"/>
        <v>36</v>
      </c>
      <c r="U41" t="str">
        <f t="shared" si="3"/>
        <v>36 SURFERS</v>
      </c>
      <c r="V41" t="str">
        <f t="shared" si="4"/>
        <v>'36 SURFERS'!Heat11</v>
      </c>
      <c r="W41" t="str">
        <f t="shared" si="5"/>
        <v>36 SURFERS</v>
      </c>
      <c r="X41" t="e">
        <f t="shared" si="13"/>
        <v>#NAME?</v>
      </c>
      <c r="Y41" t="e">
        <f ca="1" t="shared" si="6"/>
        <v>#NAME?</v>
      </c>
      <c r="Z41" t="e">
        <f t="shared" si="7"/>
        <v>#NAME?</v>
      </c>
      <c r="AC41" t="str">
        <f t="shared" si="8"/>
        <v>36 SURFERS</v>
      </c>
      <c r="AD41" t="e">
        <f t="shared" si="9"/>
        <v>#NAME?</v>
      </c>
      <c r="AE41">
        <v>5</v>
      </c>
      <c r="AF41">
        <v>3</v>
      </c>
      <c r="AG41">
        <v>2</v>
      </c>
      <c r="AH41">
        <v>4</v>
      </c>
      <c r="AI41">
        <v>6</v>
      </c>
      <c r="AJ41">
        <v>1</v>
      </c>
      <c r="AP41" t="str">
        <f t="shared" si="12"/>
        <v>54 SURFERS</v>
      </c>
      <c r="AQ41">
        <f>AQ$26</f>
        <v>4.33</v>
      </c>
      <c r="AR41">
        <f t="shared" si="16"/>
        <v>20</v>
      </c>
      <c r="AS41">
        <f t="shared" si="16"/>
        <v>20</v>
      </c>
      <c r="AT41">
        <f t="shared" si="16"/>
        <v>5</v>
      </c>
      <c r="AU41">
        <f t="shared" si="16"/>
        <v>5</v>
      </c>
      <c r="AV41">
        <f t="shared" si="16"/>
        <v>20</v>
      </c>
      <c r="AW41">
        <f t="shared" si="16"/>
        <v>5.5</v>
      </c>
      <c r="AX41">
        <f t="shared" si="16"/>
        <v>4</v>
      </c>
      <c r="AY41">
        <f t="shared" si="16"/>
        <v>4</v>
      </c>
      <c r="AZ41">
        <f t="shared" si="16"/>
        <v>5</v>
      </c>
      <c r="BA41">
        <f t="shared" si="16"/>
        <v>20</v>
      </c>
      <c r="BB41">
        <f t="shared" si="16"/>
        <v>5.5</v>
      </c>
      <c r="BC41">
        <f t="shared" si="16"/>
        <v>4</v>
      </c>
      <c r="BD41">
        <f t="shared" si="16"/>
        <v>4</v>
      </c>
      <c r="BE41">
        <f t="shared" si="16"/>
        <v>5</v>
      </c>
      <c r="BF41">
        <f t="shared" si="16"/>
        <v>20</v>
      </c>
      <c r="BG41">
        <f t="shared" si="16"/>
        <v>5.5</v>
      </c>
      <c r="BH41">
        <f t="shared" si="16"/>
        <v>4</v>
      </c>
      <c r="BI41">
        <f t="shared" si="16"/>
        <v>4</v>
      </c>
      <c r="BJ41">
        <f t="shared" si="16"/>
        <v>5</v>
      </c>
      <c r="BK41">
        <f t="shared" si="16"/>
        <v>20</v>
      </c>
      <c r="BL41">
        <f t="shared" si="16"/>
        <v>5.5</v>
      </c>
      <c r="BM41">
        <f t="shared" si="16"/>
        <v>4</v>
      </c>
      <c r="BN41">
        <f t="shared" si="16"/>
        <v>4</v>
      </c>
      <c r="BO41">
        <f t="shared" si="16"/>
        <v>5</v>
      </c>
      <c r="BP41">
        <f t="shared" si="16"/>
        <v>20</v>
      </c>
      <c r="BQ41">
        <f t="shared" si="16"/>
        <v>5.5</v>
      </c>
      <c r="BR41">
        <f t="shared" si="16"/>
        <v>4</v>
      </c>
      <c r="BS41">
        <f t="shared" si="16"/>
        <v>4</v>
      </c>
      <c r="BT41">
        <f t="shared" si="16"/>
        <v>5</v>
      </c>
      <c r="BU41">
        <f t="shared" si="16"/>
        <v>20</v>
      </c>
      <c r="BV41">
        <f t="shared" si="16"/>
        <v>5.5</v>
      </c>
      <c r="BW41">
        <f t="shared" si="16"/>
        <v>4</v>
      </c>
      <c r="BX41">
        <f t="shared" si="16"/>
        <v>4</v>
      </c>
      <c r="BY41">
        <f t="shared" si="16"/>
        <v>5</v>
      </c>
      <c r="BZ41">
        <f t="shared" si="16"/>
        <v>20</v>
      </c>
      <c r="CA41">
        <f t="shared" si="16"/>
        <v>5.5</v>
      </c>
    </row>
    <row r="42" spans="1:79" ht="15">
      <c r="A42">
        <v>37</v>
      </c>
      <c r="B42">
        <v>450</v>
      </c>
      <c r="D42" t="s">
        <v>305</v>
      </c>
      <c r="E42" t="s">
        <v>232</v>
      </c>
      <c r="F42" t="s">
        <v>252</v>
      </c>
      <c r="M42" t="s">
        <v>232</v>
      </c>
      <c r="N42">
        <v>1</v>
      </c>
      <c r="O42">
        <v>5</v>
      </c>
      <c r="P42">
        <v>5</v>
      </c>
      <c r="Q42">
        <v>1</v>
      </c>
      <c r="R42" t="e">
        <f t="shared" si="1"/>
        <v>#NAME?</v>
      </c>
      <c r="S42" s="2"/>
      <c r="T42">
        <f t="shared" si="2"/>
        <v>42</v>
      </c>
      <c r="U42" t="str">
        <f t="shared" si="3"/>
        <v>42 SURFERS</v>
      </c>
      <c r="V42" t="str">
        <f t="shared" si="4"/>
        <v>'42 SURFERS'!Heat1</v>
      </c>
      <c r="W42" t="str">
        <f t="shared" si="5"/>
        <v>42 SURFERS</v>
      </c>
      <c r="X42" t="e">
        <f t="shared" si="13"/>
        <v>#NAME?</v>
      </c>
      <c r="Y42" t="e">
        <f ca="1" t="shared" si="6"/>
        <v>#NAME?</v>
      </c>
      <c r="Z42" t="e">
        <f t="shared" si="7"/>
        <v>#NAME?</v>
      </c>
      <c r="AC42" t="str">
        <f t="shared" si="8"/>
        <v>42 SURFERS</v>
      </c>
      <c r="AD42" t="e">
        <f t="shared" si="9"/>
        <v>#NAME?</v>
      </c>
      <c r="AE42">
        <v>5</v>
      </c>
      <c r="AF42">
        <v>2</v>
      </c>
      <c r="AG42">
        <v>3</v>
      </c>
      <c r="AH42">
        <v>6</v>
      </c>
      <c r="AI42">
        <v>4</v>
      </c>
      <c r="AJ42">
        <v>1</v>
      </c>
      <c r="AP42" t="str">
        <f t="shared" si="12"/>
        <v>54 cont</v>
      </c>
      <c r="AQ42">
        <f>AQ$26</f>
        <v>4.33</v>
      </c>
      <c r="AR42">
        <f t="shared" si="16"/>
        <v>20</v>
      </c>
      <c r="AS42">
        <f t="shared" si="16"/>
        <v>20</v>
      </c>
      <c r="AT42">
        <f t="shared" si="16"/>
        <v>5</v>
      </c>
      <c r="AU42">
        <f t="shared" si="16"/>
        <v>5</v>
      </c>
      <c r="AV42">
        <f t="shared" si="16"/>
        <v>20</v>
      </c>
      <c r="AW42">
        <f t="shared" si="16"/>
        <v>5.5</v>
      </c>
      <c r="AX42">
        <f t="shared" si="16"/>
        <v>4</v>
      </c>
      <c r="AY42">
        <f t="shared" si="16"/>
        <v>4</v>
      </c>
      <c r="AZ42">
        <f t="shared" si="16"/>
        <v>5</v>
      </c>
      <c r="BA42">
        <f t="shared" si="16"/>
        <v>20</v>
      </c>
      <c r="BB42">
        <f t="shared" si="16"/>
        <v>5.5</v>
      </c>
      <c r="BC42">
        <f t="shared" si="16"/>
        <v>4</v>
      </c>
      <c r="BD42">
        <f t="shared" si="16"/>
        <v>4</v>
      </c>
      <c r="BE42">
        <f t="shared" si="16"/>
        <v>5</v>
      </c>
      <c r="BF42">
        <f t="shared" si="16"/>
        <v>20</v>
      </c>
      <c r="BG42">
        <f t="shared" si="16"/>
        <v>5.5</v>
      </c>
      <c r="BH42">
        <f t="shared" si="16"/>
        <v>4</v>
      </c>
      <c r="BI42">
        <f t="shared" si="16"/>
        <v>4</v>
      </c>
      <c r="BJ42">
        <f t="shared" si="16"/>
        <v>5</v>
      </c>
      <c r="BK42">
        <f t="shared" si="16"/>
        <v>20</v>
      </c>
      <c r="BL42">
        <f t="shared" si="16"/>
        <v>5.5</v>
      </c>
      <c r="BM42">
        <f t="shared" si="16"/>
        <v>4</v>
      </c>
      <c r="BN42">
        <f t="shared" si="16"/>
        <v>4</v>
      </c>
      <c r="BO42">
        <f t="shared" si="16"/>
        <v>5</v>
      </c>
      <c r="BP42">
        <f t="shared" si="16"/>
        <v>20</v>
      </c>
      <c r="BQ42">
        <f t="shared" si="16"/>
        <v>5.5</v>
      </c>
      <c r="BR42">
        <f t="shared" si="16"/>
        <v>4</v>
      </c>
      <c r="BS42">
        <f t="shared" si="16"/>
        <v>4</v>
      </c>
      <c r="BT42">
        <f t="shared" si="16"/>
        <v>5</v>
      </c>
      <c r="BU42">
        <f t="shared" si="16"/>
        <v>20</v>
      </c>
      <c r="BV42">
        <f t="shared" si="16"/>
        <v>5.5</v>
      </c>
      <c r="BW42">
        <f t="shared" si="16"/>
        <v>4</v>
      </c>
      <c r="BX42">
        <f t="shared" si="16"/>
        <v>4</v>
      </c>
      <c r="BY42">
        <f t="shared" si="16"/>
        <v>5</v>
      </c>
      <c r="BZ42">
        <f t="shared" si="16"/>
        <v>20</v>
      </c>
      <c r="CA42">
        <f t="shared" si="16"/>
        <v>5.5</v>
      </c>
    </row>
    <row r="43" spans="1:79" ht="15">
      <c r="A43">
        <v>38</v>
      </c>
      <c r="B43">
        <v>443</v>
      </c>
      <c r="D43" t="s">
        <v>306</v>
      </c>
      <c r="E43" t="s">
        <v>232</v>
      </c>
      <c r="F43" t="s">
        <v>253</v>
      </c>
      <c r="M43" t="s">
        <v>232</v>
      </c>
      <c r="N43">
        <v>2</v>
      </c>
      <c r="O43">
        <v>13</v>
      </c>
      <c r="P43">
        <v>5</v>
      </c>
      <c r="Q43">
        <v>1</v>
      </c>
      <c r="R43" t="e">
        <f t="shared" si="1"/>
        <v>#NAME?</v>
      </c>
      <c r="S43" s="2"/>
      <c r="T43">
        <f t="shared" si="2"/>
        <v>42</v>
      </c>
      <c r="U43" t="str">
        <f t="shared" si="3"/>
        <v>42 SURFERS</v>
      </c>
      <c r="V43" t="str">
        <f t="shared" si="4"/>
        <v>'42 SURFERS'!Heat2</v>
      </c>
      <c r="W43" t="str">
        <f t="shared" si="5"/>
        <v>42 SURFERS</v>
      </c>
      <c r="X43" t="e">
        <f t="shared" si="13"/>
        <v>#NAME?</v>
      </c>
      <c r="Y43" t="e">
        <f ca="1" t="shared" si="6"/>
        <v>#NAME?</v>
      </c>
      <c r="Z43" t="e">
        <f t="shared" si="7"/>
        <v>#NAME?</v>
      </c>
      <c r="AC43" t="str">
        <f t="shared" si="8"/>
        <v>42 SURFERS</v>
      </c>
      <c r="AD43" t="e">
        <f t="shared" si="9"/>
        <v>#NAME?</v>
      </c>
      <c r="AE43">
        <v>4</v>
      </c>
      <c r="AF43">
        <v>6</v>
      </c>
      <c r="AG43">
        <v>2</v>
      </c>
      <c r="AH43">
        <v>5</v>
      </c>
      <c r="AI43">
        <v>3</v>
      </c>
      <c r="AJ43">
        <v>1</v>
      </c>
      <c r="AP43" t="str">
        <f t="shared" si="12"/>
        <v>60 SURFERS</v>
      </c>
      <c r="AQ43">
        <f>AQ$26</f>
        <v>4.33</v>
      </c>
      <c r="AR43">
        <f t="shared" si="16"/>
        <v>20</v>
      </c>
      <c r="AS43">
        <f t="shared" si="16"/>
        <v>20</v>
      </c>
      <c r="AT43">
        <f t="shared" si="16"/>
        <v>5</v>
      </c>
      <c r="AU43">
        <f t="shared" si="16"/>
        <v>5</v>
      </c>
      <c r="AV43">
        <f t="shared" si="16"/>
        <v>20</v>
      </c>
      <c r="AW43">
        <f t="shared" si="16"/>
        <v>5.5</v>
      </c>
      <c r="AX43">
        <f t="shared" si="16"/>
        <v>4</v>
      </c>
      <c r="AY43">
        <f t="shared" si="16"/>
        <v>4</v>
      </c>
      <c r="AZ43">
        <f t="shared" si="16"/>
        <v>5</v>
      </c>
      <c r="BA43">
        <f t="shared" si="16"/>
        <v>20</v>
      </c>
      <c r="BB43">
        <f t="shared" si="16"/>
        <v>5.5</v>
      </c>
      <c r="BC43">
        <f t="shared" si="16"/>
        <v>4</v>
      </c>
      <c r="BD43">
        <f t="shared" si="16"/>
        <v>4</v>
      </c>
      <c r="BE43">
        <f t="shared" si="16"/>
        <v>5</v>
      </c>
      <c r="BF43">
        <f t="shared" si="16"/>
        <v>20</v>
      </c>
      <c r="BG43">
        <f t="shared" si="16"/>
        <v>5.5</v>
      </c>
      <c r="BH43">
        <f t="shared" si="16"/>
        <v>4</v>
      </c>
      <c r="BI43">
        <f t="shared" si="16"/>
        <v>4</v>
      </c>
      <c r="BJ43">
        <f t="shared" si="16"/>
        <v>5</v>
      </c>
      <c r="BK43">
        <f t="shared" si="16"/>
        <v>20</v>
      </c>
      <c r="BL43">
        <f t="shared" si="16"/>
        <v>5.5</v>
      </c>
      <c r="BM43">
        <f t="shared" si="16"/>
        <v>4</v>
      </c>
      <c r="BN43">
        <f t="shared" si="16"/>
        <v>4</v>
      </c>
      <c r="BO43">
        <f t="shared" si="16"/>
        <v>5</v>
      </c>
      <c r="BP43">
        <f t="shared" si="16"/>
        <v>20</v>
      </c>
      <c r="BQ43">
        <f t="shared" si="16"/>
        <v>5.5</v>
      </c>
      <c r="BR43">
        <f t="shared" si="16"/>
        <v>4</v>
      </c>
      <c r="BS43">
        <f t="shared" si="16"/>
        <v>4</v>
      </c>
      <c r="BT43">
        <f t="shared" si="16"/>
        <v>5</v>
      </c>
      <c r="BU43">
        <f t="shared" si="16"/>
        <v>20</v>
      </c>
      <c r="BV43">
        <f t="shared" si="16"/>
        <v>5.5</v>
      </c>
      <c r="BW43">
        <f t="shared" si="16"/>
        <v>4</v>
      </c>
      <c r="BX43">
        <f t="shared" si="16"/>
        <v>4</v>
      </c>
      <c r="BY43">
        <f t="shared" si="16"/>
        <v>5</v>
      </c>
      <c r="BZ43">
        <f t="shared" si="16"/>
        <v>20</v>
      </c>
      <c r="CA43">
        <f t="shared" si="16"/>
        <v>5.5</v>
      </c>
    </row>
    <row r="44" spans="1:79" ht="15">
      <c r="A44">
        <v>39</v>
      </c>
      <c r="B44">
        <v>435</v>
      </c>
      <c r="D44" t="s">
        <v>307</v>
      </c>
      <c r="E44" t="s">
        <v>232</v>
      </c>
      <c r="F44" t="s">
        <v>254</v>
      </c>
      <c r="M44" t="s">
        <v>232</v>
      </c>
      <c r="N44">
        <v>3</v>
      </c>
      <c r="O44">
        <v>21</v>
      </c>
      <c r="P44">
        <v>5</v>
      </c>
      <c r="Q44">
        <v>1</v>
      </c>
      <c r="R44" t="e">
        <f t="shared" si="1"/>
        <v>#NAME?</v>
      </c>
      <c r="S44" s="2"/>
      <c r="T44">
        <f t="shared" si="2"/>
        <v>42</v>
      </c>
      <c r="U44" t="str">
        <f t="shared" si="3"/>
        <v>42 SURFERS</v>
      </c>
      <c r="V44" t="str">
        <f t="shared" si="4"/>
        <v>'42 SURFERS'!Heat3</v>
      </c>
      <c r="W44" t="str">
        <f t="shared" si="5"/>
        <v>42 SURFERS</v>
      </c>
      <c r="X44" t="e">
        <f t="shared" si="13"/>
        <v>#NAME?</v>
      </c>
      <c r="Y44" t="e">
        <f ca="1" t="shared" si="6"/>
        <v>#NAME?</v>
      </c>
      <c r="Z44" t="e">
        <f t="shared" si="7"/>
        <v>#NAME?</v>
      </c>
      <c r="AC44" t="str">
        <f t="shared" si="8"/>
        <v>42 SURFERS</v>
      </c>
      <c r="AD44" t="e">
        <f t="shared" si="9"/>
        <v>#NAME?</v>
      </c>
      <c r="AE44">
        <v>2</v>
      </c>
      <c r="AF44">
        <v>5</v>
      </c>
      <c r="AG44">
        <v>6</v>
      </c>
      <c r="AH44">
        <v>4</v>
      </c>
      <c r="AI44">
        <v>3</v>
      </c>
      <c r="AJ44">
        <v>1</v>
      </c>
      <c r="AP44" t="str">
        <f t="shared" si="12"/>
        <v>60 cont</v>
      </c>
      <c r="AQ44">
        <f>AQ$26</f>
        <v>4.33</v>
      </c>
      <c r="AR44">
        <f t="shared" si="16"/>
        <v>20</v>
      </c>
      <c r="AS44">
        <f t="shared" si="16"/>
        <v>20</v>
      </c>
      <c r="AT44">
        <f t="shared" si="16"/>
        <v>5</v>
      </c>
      <c r="AU44">
        <f t="shared" si="16"/>
        <v>5</v>
      </c>
      <c r="AV44">
        <f t="shared" si="16"/>
        <v>20</v>
      </c>
      <c r="AW44">
        <f t="shared" si="16"/>
        <v>5.5</v>
      </c>
      <c r="AX44">
        <f t="shared" si="16"/>
        <v>4</v>
      </c>
      <c r="AY44">
        <f t="shared" si="16"/>
        <v>4</v>
      </c>
      <c r="AZ44">
        <f t="shared" si="16"/>
        <v>5</v>
      </c>
      <c r="BA44">
        <f t="shared" si="16"/>
        <v>20</v>
      </c>
      <c r="BB44">
        <f t="shared" si="16"/>
        <v>5.5</v>
      </c>
      <c r="BC44">
        <f t="shared" si="16"/>
        <v>4</v>
      </c>
      <c r="BD44">
        <f t="shared" si="16"/>
        <v>4</v>
      </c>
      <c r="BE44">
        <f t="shared" si="16"/>
        <v>5</v>
      </c>
      <c r="BF44">
        <f t="shared" si="16"/>
        <v>20</v>
      </c>
      <c r="BG44">
        <f t="shared" si="16"/>
        <v>5.5</v>
      </c>
      <c r="BH44">
        <f t="shared" si="16"/>
        <v>4</v>
      </c>
      <c r="BI44">
        <f t="shared" si="16"/>
        <v>4</v>
      </c>
      <c r="BJ44">
        <f t="shared" si="16"/>
        <v>5</v>
      </c>
      <c r="BK44">
        <f t="shared" si="16"/>
        <v>20</v>
      </c>
      <c r="BL44">
        <f t="shared" si="16"/>
        <v>5.5</v>
      </c>
      <c r="BM44">
        <f t="shared" si="16"/>
        <v>4</v>
      </c>
      <c r="BN44">
        <f t="shared" si="16"/>
        <v>4</v>
      </c>
      <c r="BO44">
        <f t="shared" si="16"/>
        <v>5</v>
      </c>
      <c r="BP44">
        <f t="shared" si="16"/>
        <v>20</v>
      </c>
      <c r="BQ44">
        <f t="shared" si="16"/>
        <v>5.5</v>
      </c>
      <c r="BR44">
        <f t="shared" si="16"/>
        <v>4</v>
      </c>
      <c r="BS44">
        <f t="shared" si="16"/>
        <v>4</v>
      </c>
      <c r="BT44">
        <f t="shared" si="16"/>
        <v>5</v>
      </c>
      <c r="BU44">
        <f t="shared" si="16"/>
        <v>20</v>
      </c>
      <c r="BV44">
        <f t="shared" si="16"/>
        <v>5.5</v>
      </c>
      <c r="BW44">
        <f t="shared" si="16"/>
        <v>4</v>
      </c>
      <c r="BX44">
        <f t="shared" si="16"/>
        <v>4</v>
      </c>
      <c r="BY44">
        <f t="shared" si="16"/>
        <v>5</v>
      </c>
      <c r="BZ44">
        <f t="shared" si="16"/>
        <v>20</v>
      </c>
      <c r="CA44">
        <f t="shared" si="16"/>
        <v>5.5</v>
      </c>
    </row>
    <row r="45" spans="1:79" ht="15">
      <c r="A45">
        <v>40</v>
      </c>
      <c r="B45">
        <v>428</v>
      </c>
      <c r="D45" t="s">
        <v>308</v>
      </c>
      <c r="E45" t="s">
        <v>232</v>
      </c>
      <c r="F45" t="s">
        <v>255</v>
      </c>
      <c r="M45" t="s">
        <v>232</v>
      </c>
      <c r="N45">
        <v>4</v>
      </c>
      <c r="O45">
        <v>29</v>
      </c>
      <c r="P45">
        <v>5</v>
      </c>
      <c r="Q45">
        <v>1</v>
      </c>
      <c r="R45" t="e">
        <f t="shared" si="1"/>
        <v>#NAME?</v>
      </c>
      <c r="S45" s="2"/>
      <c r="T45">
        <f t="shared" si="2"/>
        <v>42</v>
      </c>
      <c r="U45" t="str">
        <f t="shared" si="3"/>
        <v>42 SURFERS</v>
      </c>
      <c r="V45" t="str">
        <f t="shared" si="4"/>
        <v>'42 SURFERS'!Heat4</v>
      </c>
      <c r="W45" t="str">
        <f t="shared" si="5"/>
        <v>42 SURFERS</v>
      </c>
      <c r="X45" t="e">
        <f t="shared" si="13"/>
        <v>#NAME?</v>
      </c>
      <c r="Y45" t="e">
        <f ca="1" t="shared" si="6"/>
        <v>#NAME?</v>
      </c>
      <c r="Z45" t="e">
        <f t="shared" si="7"/>
        <v>#NAME?</v>
      </c>
      <c r="AC45" t="str">
        <f t="shared" si="8"/>
        <v>42 SURFERS</v>
      </c>
      <c r="AD45" t="e">
        <f t="shared" si="9"/>
        <v>#NAME?</v>
      </c>
      <c r="AE45">
        <v>3</v>
      </c>
      <c r="AF45">
        <v>6</v>
      </c>
      <c r="AG45">
        <v>2</v>
      </c>
      <c r="AH45">
        <v>4</v>
      </c>
      <c r="AI45">
        <v>5</v>
      </c>
      <c r="AJ45">
        <v>1</v>
      </c>
      <c r="AP45" t="str">
        <f t="shared" si="12"/>
        <v>66 SURFERS</v>
      </c>
      <c r="AQ45">
        <f>AQ$26</f>
        <v>4.33</v>
      </c>
      <c r="AR45">
        <f t="shared" si="16"/>
        <v>20</v>
      </c>
      <c r="AS45">
        <f t="shared" si="16"/>
        <v>20</v>
      </c>
      <c r="AT45">
        <f t="shared" si="16"/>
        <v>5</v>
      </c>
      <c r="AU45">
        <f t="shared" si="16"/>
        <v>5</v>
      </c>
      <c r="AV45">
        <f t="shared" si="16"/>
        <v>20</v>
      </c>
      <c r="AW45">
        <f t="shared" si="16"/>
        <v>5.5</v>
      </c>
      <c r="AX45">
        <f t="shared" si="16"/>
        <v>4</v>
      </c>
      <c r="AY45">
        <f t="shared" si="16"/>
        <v>4</v>
      </c>
      <c r="AZ45">
        <f t="shared" si="16"/>
        <v>5</v>
      </c>
      <c r="BA45">
        <f t="shared" si="16"/>
        <v>20</v>
      </c>
      <c r="BB45">
        <f t="shared" si="16"/>
        <v>5.5</v>
      </c>
      <c r="BC45">
        <f t="shared" si="16"/>
        <v>4</v>
      </c>
      <c r="BD45">
        <f t="shared" si="16"/>
        <v>4</v>
      </c>
      <c r="BE45">
        <f t="shared" si="16"/>
        <v>5</v>
      </c>
      <c r="BF45">
        <f t="shared" si="16"/>
        <v>20</v>
      </c>
      <c r="BG45">
        <f t="shared" si="16"/>
        <v>5.5</v>
      </c>
      <c r="BH45">
        <f t="shared" si="16"/>
        <v>4</v>
      </c>
      <c r="BI45">
        <f t="shared" si="16"/>
        <v>4</v>
      </c>
      <c r="BJ45">
        <f t="shared" si="16"/>
        <v>5</v>
      </c>
      <c r="BK45">
        <f t="shared" si="16"/>
        <v>20</v>
      </c>
      <c r="BL45">
        <f t="shared" si="16"/>
        <v>5.5</v>
      </c>
      <c r="BM45">
        <f t="shared" si="16"/>
        <v>4</v>
      </c>
      <c r="BN45">
        <f t="shared" si="16"/>
        <v>4</v>
      </c>
      <c r="BO45">
        <f t="shared" si="16"/>
        <v>5</v>
      </c>
      <c r="BP45">
        <f t="shared" si="16"/>
        <v>20</v>
      </c>
      <c r="BQ45">
        <f t="shared" si="16"/>
        <v>5.5</v>
      </c>
      <c r="BR45">
        <f t="shared" si="16"/>
        <v>4</v>
      </c>
      <c r="BS45">
        <f t="shared" si="16"/>
        <v>4</v>
      </c>
      <c r="BT45">
        <f t="shared" si="16"/>
        <v>5</v>
      </c>
      <c r="BU45">
        <f t="shared" si="16"/>
        <v>20</v>
      </c>
      <c r="BV45">
        <f t="shared" si="16"/>
        <v>5.5</v>
      </c>
      <c r="BW45">
        <f t="shared" si="16"/>
        <v>4</v>
      </c>
      <c r="BX45">
        <f t="shared" si="16"/>
        <v>4</v>
      </c>
      <c r="BY45">
        <f t="shared" si="16"/>
        <v>5</v>
      </c>
      <c r="BZ45">
        <f t="shared" si="16"/>
        <v>20</v>
      </c>
      <c r="CA45">
        <f t="shared" si="16"/>
        <v>5.5</v>
      </c>
    </row>
    <row r="46" spans="1:79" ht="15">
      <c r="A46">
        <v>41</v>
      </c>
      <c r="B46">
        <v>420</v>
      </c>
      <c r="D46" t="s">
        <v>309</v>
      </c>
      <c r="E46" t="s">
        <v>232</v>
      </c>
      <c r="F46" t="s">
        <v>256</v>
      </c>
      <c r="M46" t="s">
        <v>232</v>
      </c>
      <c r="N46">
        <v>5</v>
      </c>
      <c r="O46">
        <v>5</v>
      </c>
      <c r="P46">
        <v>10</v>
      </c>
      <c r="Q46">
        <v>1</v>
      </c>
      <c r="R46" t="e">
        <f t="shared" si="1"/>
        <v>#NAME?</v>
      </c>
      <c r="S46" s="2"/>
      <c r="T46">
        <f t="shared" si="2"/>
        <v>42</v>
      </c>
      <c r="U46" t="str">
        <f t="shared" si="3"/>
        <v>42 SURFERS</v>
      </c>
      <c r="V46" t="str">
        <f t="shared" si="4"/>
        <v>'42 SURFERS'!Heat5</v>
      </c>
      <c r="W46" t="str">
        <f t="shared" si="5"/>
        <v>42 SURFERS</v>
      </c>
      <c r="X46" t="e">
        <f t="shared" si="13"/>
        <v>#NAME?</v>
      </c>
      <c r="Y46" t="e">
        <f ca="1" t="shared" si="6"/>
        <v>#NAME?</v>
      </c>
      <c r="Z46" t="e">
        <f t="shared" si="7"/>
        <v>#NAME?</v>
      </c>
      <c r="AC46" t="str">
        <f t="shared" si="8"/>
        <v>42 SURFERS</v>
      </c>
      <c r="AD46" t="e">
        <f t="shared" si="9"/>
        <v>#NAME?</v>
      </c>
      <c r="AE46">
        <v>6</v>
      </c>
      <c r="AF46">
        <v>1</v>
      </c>
      <c r="AG46">
        <v>4</v>
      </c>
      <c r="AH46">
        <v>3</v>
      </c>
      <c r="AI46">
        <v>5</v>
      </c>
      <c r="AJ46">
        <v>2</v>
      </c>
      <c r="AP46" t="str">
        <f t="shared" si="12"/>
        <v>66 cont</v>
      </c>
      <c r="AQ46">
        <f>AQ$26</f>
        <v>4.33</v>
      </c>
      <c r="AR46">
        <f t="shared" si="16"/>
        <v>20</v>
      </c>
      <c r="AS46">
        <f t="shared" si="16"/>
        <v>20</v>
      </c>
      <c r="AT46">
        <f>AT$26</f>
        <v>5</v>
      </c>
      <c r="AU46">
        <f>AU$26</f>
        <v>5</v>
      </c>
      <c r="AV46">
        <f>AV$26</f>
        <v>20</v>
      </c>
      <c r="AW46">
        <f>AW$26</f>
        <v>5.5</v>
      </c>
      <c r="AX46">
        <f>AX$26</f>
        <v>4</v>
      </c>
      <c r="AY46">
        <f>AY$26</f>
        <v>4</v>
      </c>
      <c r="AZ46">
        <f>AZ$26</f>
        <v>5</v>
      </c>
      <c r="BA46">
        <f>BA$26</f>
        <v>20</v>
      </c>
      <c r="BB46">
        <f>BB$26</f>
        <v>5.5</v>
      </c>
      <c r="BC46">
        <f>BC$26</f>
        <v>4</v>
      </c>
      <c r="BD46">
        <f>BD$26</f>
        <v>4</v>
      </c>
      <c r="BE46">
        <f>BE$26</f>
        <v>5</v>
      </c>
      <c r="BF46">
        <f>BF$26</f>
        <v>20</v>
      </c>
      <c r="BG46">
        <f>BG$26</f>
        <v>5.5</v>
      </c>
      <c r="BH46">
        <f>BH$26</f>
        <v>4</v>
      </c>
      <c r="BI46">
        <f>BI$26</f>
        <v>4</v>
      </c>
      <c r="BJ46">
        <f aca="true" t="shared" si="17" ref="BJ46:BY50">BJ$26</f>
        <v>5</v>
      </c>
      <c r="BK46">
        <f t="shared" si="17"/>
        <v>20</v>
      </c>
      <c r="BL46">
        <f t="shared" si="17"/>
        <v>5.5</v>
      </c>
      <c r="BM46">
        <f t="shared" si="17"/>
        <v>4</v>
      </c>
      <c r="BN46">
        <f t="shared" si="17"/>
        <v>4</v>
      </c>
      <c r="BO46">
        <f t="shared" si="17"/>
        <v>5</v>
      </c>
      <c r="BP46">
        <f t="shared" si="17"/>
        <v>20</v>
      </c>
      <c r="BQ46">
        <f t="shared" si="17"/>
        <v>5.5</v>
      </c>
      <c r="BR46">
        <f t="shared" si="17"/>
        <v>4</v>
      </c>
      <c r="BS46">
        <f t="shared" si="17"/>
        <v>4</v>
      </c>
      <c r="BT46">
        <f t="shared" si="17"/>
        <v>5</v>
      </c>
      <c r="BU46">
        <f t="shared" si="17"/>
        <v>20</v>
      </c>
      <c r="BV46">
        <f t="shared" si="17"/>
        <v>5.5</v>
      </c>
      <c r="BW46">
        <f t="shared" si="17"/>
        <v>4</v>
      </c>
      <c r="BX46">
        <f t="shared" si="17"/>
        <v>4</v>
      </c>
      <c r="BY46">
        <f t="shared" si="17"/>
        <v>5</v>
      </c>
      <c r="BZ46">
        <f aca="true" t="shared" si="18" ref="BZ46:CA50">BZ$26</f>
        <v>20</v>
      </c>
      <c r="CA46">
        <f t="shared" si="18"/>
        <v>5.5</v>
      </c>
    </row>
    <row r="47" spans="1:79" ht="15">
      <c r="A47">
        <v>42</v>
      </c>
      <c r="B47">
        <v>413</v>
      </c>
      <c r="D47" t="s">
        <v>310</v>
      </c>
      <c r="E47" t="s">
        <v>232</v>
      </c>
      <c r="F47" t="s">
        <v>82</v>
      </c>
      <c r="H47" t="s">
        <v>408</v>
      </c>
      <c r="I47" t="s">
        <v>275</v>
      </c>
      <c r="M47" t="s">
        <v>232</v>
      </c>
      <c r="N47">
        <v>6</v>
      </c>
      <c r="O47">
        <v>13</v>
      </c>
      <c r="P47">
        <v>10</v>
      </c>
      <c r="Q47">
        <v>1</v>
      </c>
      <c r="R47" t="e">
        <f t="shared" si="1"/>
        <v>#NAME?</v>
      </c>
      <c r="S47" s="2"/>
      <c r="T47">
        <f t="shared" si="2"/>
        <v>42</v>
      </c>
      <c r="U47" t="str">
        <f t="shared" si="3"/>
        <v>42 SURFERS</v>
      </c>
      <c r="V47" t="str">
        <f t="shared" si="4"/>
        <v>'42 SURFERS'!Heat6</v>
      </c>
      <c r="W47" t="str">
        <f t="shared" si="5"/>
        <v>42 SURFERS</v>
      </c>
      <c r="X47" t="e">
        <f t="shared" si="13"/>
        <v>#NAME?</v>
      </c>
      <c r="Y47" t="e">
        <f ca="1" t="shared" si="6"/>
        <v>#NAME?</v>
      </c>
      <c r="Z47" t="e">
        <f t="shared" si="7"/>
        <v>#NAME?</v>
      </c>
      <c r="AC47" t="str">
        <f t="shared" si="8"/>
        <v>42 SURFERS</v>
      </c>
      <c r="AD47" t="e">
        <f t="shared" si="9"/>
        <v>#NAME?</v>
      </c>
      <c r="AE47">
        <v>2</v>
      </c>
      <c r="AF47">
        <v>6</v>
      </c>
      <c r="AG47">
        <v>4</v>
      </c>
      <c r="AH47">
        <v>5</v>
      </c>
      <c r="AI47">
        <v>3</v>
      </c>
      <c r="AJ47">
        <v>1</v>
      </c>
      <c r="AP47" t="str">
        <f t="shared" si="12"/>
        <v>66 cont2</v>
      </c>
      <c r="AQ47">
        <f>AQ$26</f>
        <v>4.33</v>
      </c>
      <c r="AR47">
        <f>AR$26</f>
        <v>20</v>
      </c>
      <c r="AS47">
        <f>AS$26</f>
        <v>20</v>
      </c>
      <c r="AT47">
        <f>AT$26</f>
        <v>5</v>
      </c>
      <c r="AU47">
        <f>AU$26</f>
        <v>5</v>
      </c>
      <c r="AV47">
        <f>AV$26</f>
        <v>20</v>
      </c>
      <c r="AW47">
        <f>AW$26</f>
        <v>5.5</v>
      </c>
      <c r="AX47">
        <f>AX$26</f>
        <v>4</v>
      </c>
      <c r="AY47">
        <f>AY$26</f>
        <v>4</v>
      </c>
      <c r="AZ47">
        <f>AZ$26</f>
        <v>5</v>
      </c>
      <c r="BA47">
        <f>BA$26</f>
        <v>20</v>
      </c>
      <c r="BB47">
        <f>BB$26</f>
        <v>5.5</v>
      </c>
      <c r="BC47">
        <f>BC$26</f>
        <v>4</v>
      </c>
      <c r="BD47">
        <f>BD$26</f>
        <v>4</v>
      </c>
      <c r="BE47">
        <f>BE$26</f>
        <v>5</v>
      </c>
      <c r="BF47">
        <f>BF$26</f>
        <v>20</v>
      </c>
      <c r="BG47">
        <f>BG$26</f>
        <v>5.5</v>
      </c>
      <c r="BH47">
        <f>BH$26</f>
        <v>4</v>
      </c>
      <c r="BI47">
        <f>BI$26</f>
        <v>4</v>
      </c>
      <c r="BJ47">
        <f t="shared" si="17"/>
        <v>5</v>
      </c>
      <c r="BK47">
        <f t="shared" si="17"/>
        <v>20</v>
      </c>
      <c r="BL47">
        <f t="shared" si="17"/>
        <v>5.5</v>
      </c>
      <c r="BM47">
        <f t="shared" si="17"/>
        <v>4</v>
      </c>
      <c r="BN47">
        <f t="shared" si="17"/>
        <v>4</v>
      </c>
      <c r="BO47">
        <f t="shared" si="17"/>
        <v>5</v>
      </c>
      <c r="BP47">
        <f t="shared" si="17"/>
        <v>20</v>
      </c>
      <c r="BQ47">
        <f t="shared" si="17"/>
        <v>5.5</v>
      </c>
      <c r="BR47">
        <f t="shared" si="17"/>
        <v>4</v>
      </c>
      <c r="BS47">
        <f t="shared" si="17"/>
        <v>4</v>
      </c>
      <c r="BT47">
        <f t="shared" si="17"/>
        <v>5</v>
      </c>
      <c r="BU47">
        <f t="shared" si="17"/>
        <v>20</v>
      </c>
      <c r="BV47">
        <f t="shared" si="17"/>
        <v>5.5</v>
      </c>
      <c r="BW47">
        <f t="shared" si="17"/>
        <v>4</v>
      </c>
      <c r="BX47">
        <f t="shared" si="17"/>
        <v>4</v>
      </c>
      <c r="BY47">
        <f t="shared" si="17"/>
        <v>5</v>
      </c>
      <c r="BZ47">
        <f t="shared" si="18"/>
        <v>20</v>
      </c>
      <c r="CA47">
        <f t="shared" si="18"/>
        <v>5.5</v>
      </c>
    </row>
    <row r="48" spans="1:79" ht="15">
      <c r="A48">
        <v>43</v>
      </c>
      <c r="B48">
        <v>405</v>
      </c>
      <c r="D48" t="s">
        <v>311</v>
      </c>
      <c r="E48" t="s">
        <v>232</v>
      </c>
      <c r="F48" t="s">
        <v>78</v>
      </c>
      <c r="H48" t="s">
        <v>102</v>
      </c>
      <c r="I48" t="s">
        <v>276</v>
      </c>
      <c r="L48" t="s">
        <v>233</v>
      </c>
      <c r="M48" t="s">
        <v>232</v>
      </c>
      <c r="N48">
        <v>7</v>
      </c>
      <c r="O48">
        <v>21</v>
      </c>
      <c r="P48">
        <v>10</v>
      </c>
      <c r="Q48">
        <v>1</v>
      </c>
      <c r="R48" t="e">
        <f t="shared" si="1"/>
        <v>#NAME?</v>
      </c>
      <c r="S48" s="2"/>
      <c r="T48">
        <f t="shared" si="2"/>
        <v>42</v>
      </c>
      <c r="U48" t="str">
        <f t="shared" si="3"/>
        <v>42 SURFERS</v>
      </c>
      <c r="V48" t="str">
        <f t="shared" si="4"/>
        <v>'42 SURFERS'!Heat7</v>
      </c>
      <c r="W48" t="str">
        <f t="shared" si="5"/>
        <v>42 SURFERS</v>
      </c>
      <c r="X48" t="e">
        <f t="shared" si="13"/>
        <v>#NAME?</v>
      </c>
      <c r="Y48" t="e">
        <f ca="1" t="shared" si="6"/>
        <v>#NAME?</v>
      </c>
      <c r="Z48" t="e">
        <f t="shared" si="7"/>
        <v>#NAME?</v>
      </c>
      <c r="AC48" t="str">
        <f t="shared" si="8"/>
        <v>42 SURFERS</v>
      </c>
      <c r="AD48" t="e">
        <f t="shared" si="9"/>
        <v>#NAME?</v>
      </c>
      <c r="AE48">
        <v>5</v>
      </c>
      <c r="AF48">
        <v>3</v>
      </c>
      <c r="AG48">
        <v>2</v>
      </c>
      <c r="AH48">
        <v>6</v>
      </c>
      <c r="AI48">
        <v>4</v>
      </c>
      <c r="AJ48">
        <v>1</v>
      </c>
      <c r="AP48" t="str">
        <f t="shared" si="12"/>
        <v>72 SURFERS</v>
      </c>
      <c r="AQ48">
        <f>AQ$26</f>
        <v>4.33</v>
      </c>
      <c r="AR48">
        <f>AR$26</f>
        <v>20</v>
      </c>
      <c r="AS48">
        <f>AS$26</f>
        <v>20</v>
      </c>
      <c r="AT48">
        <f>AT$26</f>
        <v>5</v>
      </c>
      <c r="AU48">
        <f>AU$26</f>
        <v>5</v>
      </c>
      <c r="AV48">
        <f>AV$26</f>
        <v>20</v>
      </c>
      <c r="AW48">
        <f>AW$26</f>
        <v>5.5</v>
      </c>
      <c r="AX48">
        <f>AX$26</f>
        <v>4</v>
      </c>
      <c r="AY48">
        <f>AY$26</f>
        <v>4</v>
      </c>
      <c r="AZ48">
        <f>AZ$26</f>
        <v>5</v>
      </c>
      <c r="BA48">
        <f>BA$26</f>
        <v>20</v>
      </c>
      <c r="BB48">
        <f>BB$26</f>
        <v>5.5</v>
      </c>
      <c r="BC48">
        <f>BC$26</f>
        <v>4</v>
      </c>
      <c r="BD48">
        <f>BD$26</f>
        <v>4</v>
      </c>
      <c r="BE48">
        <f>BE$26</f>
        <v>5</v>
      </c>
      <c r="BF48">
        <f>BF$26</f>
        <v>20</v>
      </c>
      <c r="BG48">
        <f>BG$26</f>
        <v>5.5</v>
      </c>
      <c r="BH48">
        <f>BH$26</f>
        <v>4</v>
      </c>
      <c r="BI48">
        <f>BI$26</f>
        <v>4</v>
      </c>
      <c r="BJ48">
        <f t="shared" si="17"/>
        <v>5</v>
      </c>
      <c r="BK48">
        <f t="shared" si="17"/>
        <v>20</v>
      </c>
      <c r="BL48">
        <f t="shared" si="17"/>
        <v>5.5</v>
      </c>
      <c r="BM48">
        <f t="shared" si="17"/>
        <v>4</v>
      </c>
      <c r="BN48">
        <f t="shared" si="17"/>
        <v>4</v>
      </c>
      <c r="BO48">
        <f t="shared" si="17"/>
        <v>5</v>
      </c>
      <c r="BP48">
        <f t="shared" si="17"/>
        <v>20</v>
      </c>
      <c r="BQ48">
        <f t="shared" si="17"/>
        <v>5.5</v>
      </c>
      <c r="BR48">
        <f t="shared" si="17"/>
        <v>4</v>
      </c>
      <c r="BS48">
        <f t="shared" si="17"/>
        <v>4</v>
      </c>
      <c r="BT48">
        <f t="shared" si="17"/>
        <v>5</v>
      </c>
      <c r="BU48">
        <f t="shared" si="17"/>
        <v>20</v>
      </c>
      <c r="BV48">
        <f t="shared" si="17"/>
        <v>5.5</v>
      </c>
      <c r="BW48">
        <f t="shared" si="17"/>
        <v>4</v>
      </c>
      <c r="BX48">
        <f t="shared" si="17"/>
        <v>4</v>
      </c>
      <c r="BY48">
        <f t="shared" si="17"/>
        <v>5</v>
      </c>
      <c r="BZ48">
        <f t="shared" si="18"/>
        <v>20</v>
      </c>
      <c r="CA48">
        <f t="shared" si="18"/>
        <v>5.5</v>
      </c>
    </row>
    <row r="49" spans="1:79" ht="15">
      <c r="A49">
        <v>44</v>
      </c>
      <c r="B49">
        <v>398</v>
      </c>
      <c r="D49" t="s">
        <v>312</v>
      </c>
      <c r="E49" t="s">
        <v>232</v>
      </c>
      <c r="F49" t="s">
        <v>80</v>
      </c>
      <c r="H49" t="s">
        <v>225</v>
      </c>
      <c r="I49" t="s">
        <v>277</v>
      </c>
      <c r="L49" t="s">
        <v>233</v>
      </c>
      <c r="M49" t="s">
        <v>232</v>
      </c>
      <c r="N49">
        <v>8</v>
      </c>
      <c r="O49">
        <v>5</v>
      </c>
      <c r="P49">
        <v>15</v>
      </c>
      <c r="Q49">
        <v>2</v>
      </c>
      <c r="R49" t="e">
        <f t="shared" si="1"/>
        <v>#NAME?</v>
      </c>
      <c r="S49" s="2"/>
      <c r="T49">
        <f t="shared" si="2"/>
        <v>42</v>
      </c>
      <c r="U49" t="str">
        <f t="shared" si="3"/>
        <v>42 SURFERS</v>
      </c>
      <c r="V49" t="str">
        <f t="shared" si="4"/>
        <v>'42 SURFERS'!Heat8</v>
      </c>
      <c r="W49" t="str">
        <f t="shared" si="5"/>
        <v>42 SURFERS</v>
      </c>
      <c r="X49" t="e">
        <f t="shared" si="13"/>
        <v>#NAME?</v>
      </c>
      <c r="Y49" t="e">
        <f ca="1" t="shared" si="6"/>
        <v>#NAME?</v>
      </c>
      <c r="Z49" t="e">
        <f t="shared" si="7"/>
        <v>#NAME?</v>
      </c>
      <c r="AC49" t="str">
        <f t="shared" si="8"/>
        <v>42 SURFERS</v>
      </c>
      <c r="AD49" t="e">
        <f t="shared" si="9"/>
        <v>#NAME?</v>
      </c>
      <c r="AE49">
        <v>3</v>
      </c>
      <c r="AF49">
        <v>2</v>
      </c>
      <c r="AG49">
        <v>5</v>
      </c>
      <c r="AH49">
        <v>1</v>
      </c>
      <c r="AI49">
        <v>4</v>
      </c>
      <c r="AJ49">
        <v>6</v>
      </c>
      <c r="AP49" t="str">
        <f t="shared" si="12"/>
        <v>72 cont</v>
      </c>
      <c r="AQ49">
        <f>AQ$26</f>
        <v>4.33</v>
      </c>
      <c r="AR49">
        <f>AR$26</f>
        <v>20</v>
      </c>
      <c r="AS49">
        <f>AS$26</f>
        <v>20</v>
      </c>
      <c r="AT49">
        <f>AT$26</f>
        <v>5</v>
      </c>
      <c r="AU49">
        <f>AU$26</f>
        <v>5</v>
      </c>
      <c r="AV49">
        <f>AV$26</f>
        <v>20</v>
      </c>
      <c r="AW49">
        <f>AW$26</f>
        <v>5.5</v>
      </c>
      <c r="AX49">
        <f>AX$26</f>
        <v>4</v>
      </c>
      <c r="AY49">
        <f>AY$26</f>
        <v>4</v>
      </c>
      <c r="AZ49">
        <f>AZ$26</f>
        <v>5</v>
      </c>
      <c r="BA49">
        <f>BA$26</f>
        <v>20</v>
      </c>
      <c r="BB49">
        <f>BB$26</f>
        <v>5.5</v>
      </c>
      <c r="BC49">
        <f>BC$26</f>
        <v>4</v>
      </c>
      <c r="BD49">
        <f>BD$26</f>
        <v>4</v>
      </c>
      <c r="BE49">
        <f>BE$26</f>
        <v>5</v>
      </c>
      <c r="BF49">
        <f>BF$26</f>
        <v>20</v>
      </c>
      <c r="BG49">
        <f>BG$26</f>
        <v>5.5</v>
      </c>
      <c r="BH49">
        <f>BH$26</f>
        <v>4</v>
      </c>
      <c r="BI49">
        <f>BI$26</f>
        <v>4</v>
      </c>
      <c r="BJ49">
        <f t="shared" si="17"/>
        <v>5</v>
      </c>
      <c r="BK49">
        <f t="shared" si="17"/>
        <v>20</v>
      </c>
      <c r="BL49">
        <f t="shared" si="17"/>
        <v>5.5</v>
      </c>
      <c r="BM49">
        <f t="shared" si="17"/>
        <v>4</v>
      </c>
      <c r="BN49">
        <f t="shared" si="17"/>
        <v>4</v>
      </c>
      <c r="BO49">
        <f t="shared" si="17"/>
        <v>5</v>
      </c>
      <c r="BP49">
        <f t="shared" si="17"/>
        <v>20</v>
      </c>
      <c r="BQ49">
        <f t="shared" si="17"/>
        <v>5.5</v>
      </c>
      <c r="BR49">
        <f t="shared" si="17"/>
        <v>4</v>
      </c>
      <c r="BS49">
        <f t="shared" si="17"/>
        <v>4</v>
      </c>
      <c r="BT49">
        <f t="shared" si="17"/>
        <v>5</v>
      </c>
      <c r="BU49">
        <f t="shared" si="17"/>
        <v>20</v>
      </c>
      <c r="BV49">
        <f t="shared" si="17"/>
        <v>5.5</v>
      </c>
      <c r="BW49">
        <f t="shared" si="17"/>
        <v>4</v>
      </c>
      <c r="BX49">
        <f t="shared" si="17"/>
        <v>4</v>
      </c>
      <c r="BY49">
        <f t="shared" si="17"/>
        <v>5</v>
      </c>
      <c r="BZ49">
        <f t="shared" si="18"/>
        <v>20</v>
      </c>
      <c r="CA49">
        <f t="shared" si="18"/>
        <v>5.5</v>
      </c>
    </row>
    <row r="50" spans="1:79" ht="15">
      <c r="A50">
        <v>45</v>
      </c>
      <c r="B50">
        <v>390</v>
      </c>
      <c r="D50" t="s">
        <v>313</v>
      </c>
      <c r="E50" t="s">
        <v>232</v>
      </c>
      <c r="F50" t="s">
        <v>85</v>
      </c>
      <c r="H50" t="s">
        <v>226</v>
      </c>
      <c r="I50" t="s">
        <v>278</v>
      </c>
      <c r="L50" t="s">
        <v>233</v>
      </c>
      <c r="M50" t="s">
        <v>232</v>
      </c>
      <c r="N50">
        <v>9</v>
      </c>
      <c r="O50">
        <v>13</v>
      </c>
      <c r="P50">
        <v>15</v>
      </c>
      <c r="Q50">
        <v>2</v>
      </c>
      <c r="R50" t="e">
        <f t="shared" si="1"/>
        <v>#NAME?</v>
      </c>
      <c r="S50" s="2"/>
      <c r="T50">
        <f t="shared" si="2"/>
        <v>42</v>
      </c>
      <c r="U50" t="str">
        <f t="shared" si="3"/>
        <v>42 SURFERS</v>
      </c>
      <c r="V50" t="str">
        <f t="shared" si="4"/>
        <v>'42 SURFERS'!Heat9</v>
      </c>
      <c r="W50" t="str">
        <f t="shared" si="5"/>
        <v>42 SURFERS</v>
      </c>
      <c r="X50" t="e">
        <f t="shared" si="13"/>
        <v>#NAME?</v>
      </c>
      <c r="Y50" t="e">
        <f ca="1" t="shared" si="6"/>
        <v>#NAME?</v>
      </c>
      <c r="Z50" t="e">
        <f t="shared" si="7"/>
        <v>#NAME?</v>
      </c>
      <c r="AC50" t="str">
        <f t="shared" si="8"/>
        <v>42 SURFERS</v>
      </c>
      <c r="AD50" t="e">
        <f t="shared" si="9"/>
        <v>#NAME?</v>
      </c>
      <c r="AE50">
        <v>6</v>
      </c>
      <c r="AF50">
        <v>4</v>
      </c>
      <c r="AG50">
        <v>5</v>
      </c>
      <c r="AH50">
        <v>2</v>
      </c>
      <c r="AI50">
        <v>3</v>
      </c>
      <c r="AJ50">
        <v>1</v>
      </c>
      <c r="AP50" t="str">
        <f t="shared" si="12"/>
        <v>72 cont2</v>
      </c>
      <c r="AQ50">
        <f>AQ$26</f>
        <v>4.33</v>
      </c>
      <c r="AR50">
        <f>AR$26</f>
        <v>20</v>
      </c>
      <c r="AS50">
        <f>AS$26</f>
        <v>20</v>
      </c>
      <c r="AT50">
        <f>AT$26</f>
        <v>5</v>
      </c>
      <c r="AU50">
        <f>AU$26</f>
        <v>5</v>
      </c>
      <c r="AV50">
        <f>AV$26</f>
        <v>20</v>
      </c>
      <c r="AW50">
        <f>AW$26</f>
        <v>5.5</v>
      </c>
      <c r="AX50">
        <f>AX$26</f>
        <v>4</v>
      </c>
      <c r="AY50">
        <f>AY$26</f>
        <v>4</v>
      </c>
      <c r="AZ50">
        <f>AZ$26</f>
        <v>5</v>
      </c>
      <c r="BA50">
        <f>BA$26</f>
        <v>20</v>
      </c>
      <c r="BB50">
        <f>BB$26</f>
        <v>5.5</v>
      </c>
      <c r="BC50">
        <f>BC$26</f>
        <v>4</v>
      </c>
      <c r="BD50">
        <f>BD$26</f>
        <v>4</v>
      </c>
      <c r="BE50">
        <f>BE$26</f>
        <v>5</v>
      </c>
      <c r="BF50">
        <f>BF$26</f>
        <v>20</v>
      </c>
      <c r="BG50">
        <f>BG$26</f>
        <v>5.5</v>
      </c>
      <c r="BH50">
        <f>BH$26</f>
        <v>4</v>
      </c>
      <c r="BI50">
        <f>BI$26</f>
        <v>4</v>
      </c>
      <c r="BJ50">
        <f t="shared" si="17"/>
        <v>5</v>
      </c>
      <c r="BK50">
        <f t="shared" si="17"/>
        <v>20</v>
      </c>
      <c r="BL50">
        <f t="shared" si="17"/>
        <v>5.5</v>
      </c>
      <c r="BM50">
        <f t="shared" si="17"/>
        <v>4</v>
      </c>
      <c r="BN50">
        <f t="shared" si="17"/>
        <v>4</v>
      </c>
      <c r="BO50">
        <f t="shared" si="17"/>
        <v>5</v>
      </c>
      <c r="BP50">
        <f t="shared" si="17"/>
        <v>20</v>
      </c>
      <c r="BQ50">
        <f t="shared" si="17"/>
        <v>5.5</v>
      </c>
      <c r="BR50">
        <f t="shared" si="17"/>
        <v>4</v>
      </c>
      <c r="BS50">
        <f t="shared" si="17"/>
        <v>4</v>
      </c>
      <c r="BT50">
        <f t="shared" si="17"/>
        <v>5</v>
      </c>
      <c r="BU50">
        <f t="shared" si="17"/>
        <v>20</v>
      </c>
      <c r="BV50">
        <f t="shared" si="17"/>
        <v>5.5</v>
      </c>
      <c r="BW50">
        <f t="shared" si="17"/>
        <v>4</v>
      </c>
      <c r="BX50">
        <f t="shared" si="17"/>
        <v>4</v>
      </c>
      <c r="BY50">
        <f t="shared" si="17"/>
        <v>5</v>
      </c>
      <c r="BZ50">
        <f t="shared" si="18"/>
        <v>20</v>
      </c>
      <c r="CA50">
        <f t="shared" si="18"/>
        <v>5.5</v>
      </c>
    </row>
    <row r="51" spans="1:36" ht="15">
      <c r="A51">
        <v>46</v>
      </c>
      <c r="B51">
        <v>383</v>
      </c>
      <c r="D51" t="s">
        <v>314</v>
      </c>
      <c r="E51" t="s">
        <v>232</v>
      </c>
      <c r="F51" t="s">
        <v>83</v>
      </c>
      <c r="H51" t="s">
        <v>227</v>
      </c>
      <c r="I51" t="s">
        <v>279</v>
      </c>
      <c r="L51" t="s">
        <v>233</v>
      </c>
      <c r="M51" t="s">
        <v>232</v>
      </c>
      <c r="N51">
        <v>10</v>
      </c>
      <c r="O51">
        <v>21</v>
      </c>
      <c r="P51">
        <v>15</v>
      </c>
      <c r="Q51">
        <v>2</v>
      </c>
      <c r="R51" t="e">
        <f t="shared" si="1"/>
        <v>#NAME?</v>
      </c>
      <c r="S51" s="2"/>
      <c r="T51">
        <f t="shared" si="2"/>
        <v>42</v>
      </c>
      <c r="U51" t="str">
        <f t="shared" si="3"/>
        <v>42 SURFERS</v>
      </c>
      <c r="V51" t="str">
        <f t="shared" si="4"/>
        <v>'42 SURFERS'!Heat10</v>
      </c>
      <c r="W51" t="str">
        <f t="shared" si="5"/>
        <v>42 SURFERS</v>
      </c>
      <c r="X51" t="e">
        <f t="shared" si="13"/>
        <v>#NAME?</v>
      </c>
      <c r="Y51" t="e">
        <f ca="1" t="shared" si="6"/>
        <v>#NAME?</v>
      </c>
      <c r="Z51" t="e">
        <f t="shared" si="7"/>
        <v>#NAME?</v>
      </c>
      <c r="AC51" t="str">
        <f t="shared" si="8"/>
        <v>42 SURFERS</v>
      </c>
      <c r="AD51" t="e">
        <f t="shared" si="9"/>
        <v>#NAME?</v>
      </c>
      <c r="AE51">
        <v>3</v>
      </c>
      <c r="AF51">
        <v>4</v>
      </c>
      <c r="AG51">
        <v>1</v>
      </c>
      <c r="AH51">
        <v>2</v>
      </c>
      <c r="AI51">
        <v>6</v>
      </c>
      <c r="AJ51">
        <v>5</v>
      </c>
    </row>
    <row r="52" spans="1:36" ht="15">
      <c r="A52">
        <v>47</v>
      </c>
      <c r="B52">
        <v>375</v>
      </c>
      <c r="D52" t="s">
        <v>315</v>
      </c>
      <c r="E52" t="s">
        <v>232</v>
      </c>
      <c r="F52" t="s">
        <v>81</v>
      </c>
      <c r="H52" t="s">
        <v>228</v>
      </c>
      <c r="I52" t="s">
        <v>183</v>
      </c>
      <c r="L52" t="s">
        <v>233</v>
      </c>
      <c r="M52" t="s">
        <v>232</v>
      </c>
      <c r="N52">
        <v>11</v>
      </c>
      <c r="O52">
        <v>29</v>
      </c>
      <c r="P52">
        <v>15</v>
      </c>
      <c r="Q52">
        <v>2</v>
      </c>
      <c r="R52" t="e">
        <f t="shared" si="1"/>
        <v>#NAME?</v>
      </c>
      <c r="S52" s="2"/>
      <c r="T52">
        <f t="shared" si="2"/>
        <v>42</v>
      </c>
      <c r="U52" t="str">
        <f t="shared" si="3"/>
        <v>42 SURFERS</v>
      </c>
      <c r="V52" t="str">
        <f t="shared" si="4"/>
        <v>'42 SURFERS'!Heat11</v>
      </c>
      <c r="W52" t="str">
        <f t="shared" si="5"/>
        <v>42 SURFERS</v>
      </c>
      <c r="X52" t="e">
        <f t="shared" si="13"/>
        <v>#NAME?</v>
      </c>
      <c r="Y52" t="e">
        <f ca="1" t="shared" si="6"/>
        <v>#NAME?</v>
      </c>
      <c r="Z52" t="e">
        <f t="shared" si="7"/>
        <v>#NAME?</v>
      </c>
      <c r="AC52" t="str">
        <f t="shared" si="8"/>
        <v>42 SURFERS</v>
      </c>
      <c r="AD52" t="e">
        <f t="shared" si="9"/>
        <v>#NAME?</v>
      </c>
      <c r="AE52">
        <v>5</v>
      </c>
      <c r="AF52">
        <v>6</v>
      </c>
      <c r="AG52">
        <v>1</v>
      </c>
      <c r="AH52">
        <v>3</v>
      </c>
      <c r="AI52">
        <v>2</v>
      </c>
      <c r="AJ52">
        <v>4</v>
      </c>
    </row>
    <row r="53" spans="1:36" ht="15">
      <c r="A53">
        <v>48</v>
      </c>
      <c r="B53">
        <v>368</v>
      </c>
      <c r="D53" t="s">
        <v>316</v>
      </c>
      <c r="E53" t="s">
        <v>232</v>
      </c>
      <c r="F53" t="s">
        <v>86</v>
      </c>
      <c r="H53" t="s">
        <v>229</v>
      </c>
      <c r="I53" t="s">
        <v>280</v>
      </c>
      <c r="L53" t="s">
        <v>233</v>
      </c>
      <c r="M53" t="s">
        <v>232</v>
      </c>
      <c r="N53">
        <v>12</v>
      </c>
      <c r="O53">
        <v>13</v>
      </c>
      <c r="P53">
        <v>20</v>
      </c>
      <c r="Q53">
        <v>3</v>
      </c>
      <c r="R53" t="e">
        <f t="shared" si="1"/>
        <v>#NAME?</v>
      </c>
      <c r="S53" s="2"/>
      <c r="T53">
        <f t="shared" si="2"/>
        <v>42</v>
      </c>
      <c r="U53" t="str">
        <f t="shared" si="3"/>
        <v>42 SURFERS</v>
      </c>
      <c r="V53" t="str">
        <f t="shared" si="4"/>
        <v>'42 SURFERS'!Heat12</v>
      </c>
      <c r="W53" t="str">
        <f t="shared" si="5"/>
        <v>42 SURFERS</v>
      </c>
      <c r="X53" t="e">
        <f t="shared" si="13"/>
        <v>#NAME?</v>
      </c>
      <c r="Y53" t="e">
        <f ca="1" t="shared" si="6"/>
        <v>#NAME?</v>
      </c>
      <c r="Z53" t="e">
        <f t="shared" si="7"/>
        <v>#NAME?</v>
      </c>
      <c r="AC53" t="str">
        <f t="shared" si="8"/>
        <v>42 SURFERS</v>
      </c>
      <c r="AD53" t="e">
        <f t="shared" si="9"/>
        <v>#NAME?</v>
      </c>
      <c r="AE53">
        <v>4</v>
      </c>
      <c r="AF53">
        <v>3</v>
      </c>
      <c r="AG53">
        <v>6</v>
      </c>
      <c r="AH53">
        <v>5</v>
      </c>
      <c r="AI53">
        <v>1</v>
      </c>
      <c r="AJ53">
        <v>2</v>
      </c>
    </row>
    <row r="54" spans="1:36" ht="15">
      <c r="A54">
        <v>49</v>
      </c>
      <c r="B54">
        <v>360</v>
      </c>
      <c r="D54" t="s">
        <v>317</v>
      </c>
      <c r="E54" t="s">
        <v>234</v>
      </c>
      <c r="F54" t="s">
        <v>250</v>
      </c>
      <c r="H54" t="s">
        <v>232</v>
      </c>
      <c r="I54" t="s">
        <v>281</v>
      </c>
      <c r="L54" t="s">
        <v>233</v>
      </c>
      <c r="M54" t="s">
        <v>232</v>
      </c>
      <c r="N54">
        <v>13</v>
      </c>
      <c r="O54">
        <v>21</v>
      </c>
      <c r="P54">
        <v>20</v>
      </c>
      <c r="Q54">
        <v>3</v>
      </c>
      <c r="R54" t="e">
        <f t="shared" si="1"/>
        <v>#NAME?</v>
      </c>
      <c r="S54" s="2"/>
      <c r="T54">
        <f t="shared" si="2"/>
        <v>42</v>
      </c>
      <c r="U54" t="str">
        <f t="shared" si="3"/>
        <v>42 SURFERS</v>
      </c>
      <c r="V54" t="str">
        <f t="shared" si="4"/>
        <v>'42 SURFERS'!Heat13</v>
      </c>
      <c r="W54" t="str">
        <f t="shared" si="5"/>
        <v>42 SURFERS</v>
      </c>
      <c r="X54" t="e">
        <f t="shared" si="13"/>
        <v>#NAME?</v>
      </c>
      <c r="Y54" t="e">
        <f ca="1" t="shared" si="6"/>
        <v>#NAME?</v>
      </c>
      <c r="Z54" t="e">
        <f t="shared" si="7"/>
        <v>#NAME?</v>
      </c>
      <c r="AC54" t="str">
        <f t="shared" si="8"/>
        <v>42 SURFERS</v>
      </c>
      <c r="AD54" t="e">
        <f t="shared" si="9"/>
        <v>#NAME?</v>
      </c>
      <c r="AE54">
        <v>6</v>
      </c>
      <c r="AF54">
        <v>4</v>
      </c>
      <c r="AG54">
        <v>3</v>
      </c>
      <c r="AH54">
        <v>2</v>
      </c>
      <c r="AI54">
        <v>1</v>
      </c>
      <c r="AJ54">
        <v>5</v>
      </c>
    </row>
    <row r="55" spans="1:36" ht="15">
      <c r="A55">
        <v>50</v>
      </c>
      <c r="B55">
        <v>353</v>
      </c>
      <c r="D55" t="s">
        <v>318</v>
      </c>
      <c r="E55" t="s">
        <v>234</v>
      </c>
      <c r="F55" t="s">
        <v>251</v>
      </c>
      <c r="H55" t="s">
        <v>234</v>
      </c>
      <c r="I55" t="s">
        <v>281</v>
      </c>
      <c r="M55" t="s">
        <v>232</v>
      </c>
      <c r="N55">
        <v>14</v>
      </c>
      <c r="O55">
        <v>18</v>
      </c>
      <c r="P55">
        <v>25</v>
      </c>
      <c r="Q55">
        <v>4</v>
      </c>
      <c r="R55" t="e">
        <f t="shared" si="1"/>
        <v>#NAME?</v>
      </c>
      <c r="S55" s="2"/>
      <c r="T55">
        <f t="shared" si="2"/>
        <v>42</v>
      </c>
      <c r="U55" t="str">
        <f t="shared" si="3"/>
        <v>42 SURFERS</v>
      </c>
      <c r="V55" t="str">
        <f t="shared" si="4"/>
        <v>'42 SURFERS'!Heat14</v>
      </c>
      <c r="W55" t="str">
        <f t="shared" si="5"/>
        <v>42 SURFERS</v>
      </c>
      <c r="X55" t="e">
        <f t="shared" si="13"/>
        <v>#NAME?</v>
      </c>
      <c r="Y55" t="e">
        <f ca="1" t="shared" si="6"/>
        <v>#NAME?</v>
      </c>
      <c r="Z55" t="e">
        <f t="shared" si="7"/>
        <v>#NAME?</v>
      </c>
      <c r="AC55" t="str">
        <f t="shared" si="8"/>
        <v>42 SURFERS</v>
      </c>
      <c r="AD55" t="e">
        <f t="shared" si="9"/>
        <v>#NAME?</v>
      </c>
      <c r="AE55">
        <v>6</v>
      </c>
      <c r="AF55">
        <v>3</v>
      </c>
      <c r="AG55">
        <v>5</v>
      </c>
      <c r="AH55">
        <v>2</v>
      </c>
      <c r="AI55">
        <v>1</v>
      </c>
      <c r="AJ55">
        <v>4</v>
      </c>
    </row>
    <row r="56" spans="1:36" ht="15">
      <c r="A56">
        <v>51</v>
      </c>
      <c r="B56">
        <v>345</v>
      </c>
      <c r="D56" t="s">
        <v>319</v>
      </c>
      <c r="E56" t="s">
        <v>234</v>
      </c>
      <c r="F56" t="s">
        <v>252</v>
      </c>
      <c r="H56" t="s">
        <v>236</v>
      </c>
      <c r="I56" t="s">
        <v>182</v>
      </c>
      <c r="M56" t="s">
        <v>234</v>
      </c>
      <c r="N56">
        <v>1</v>
      </c>
      <c r="O56">
        <v>5</v>
      </c>
      <c r="P56">
        <v>5</v>
      </c>
      <c r="Q56">
        <v>1</v>
      </c>
      <c r="R56" t="e">
        <f t="shared" si="1"/>
        <v>#NAME?</v>
      </c>
      <c r="S56" s="2"/>
      <c r="T56">
        <f t="shared" si="2"/>
        <v>48</v>
      </c>
      <c r="U56" t="str">
        <f t="shared" si="3"/>
        <v>48 SURFERS</v>
      </c>
      <c r="V56" t="str">
        <f t="shared" si="4"/>
        <v>'48 SURFERS'!Heat1</v>
      </c>
      <c r="W56" t="str">
        <f t="shared" si="5"/>
        <v>48 SURFERS</v>
      </c>
      <c r="X56" t="e">
        <f t="shared" si="13"/>
        <v>#NAME?</v>
      </c>
      <c r="Y56" t="e">
        <f ca="1" t="shared" si="6"/>
        <v>#NAME?</v>
      </c>
      <c r="Z56" t="e">
        <f t="shared" si="7"/>
        <v>#NAME?</v>
      </c>
      <c r="AC56" t="str">
        <f t="shared" si="8"/>
        <v>48 SURFERS</v>
      </c>
      <c r="AD56" t="e">
        <f t="shared" si="9"/>
        <v>#NAME?</v>
      </c>
      <c r="AE56">
        <v>5</v>
      </c>
      <c r="AF56">
        <v>4</v>
      </c>
      <c r="AG56">
        <v>2</v>
      </c>
      <c r="AH56">
        <v>1</v>
      </c>
      <c r="AI56">
        <v>3</v>
      </c>
      <c r="AJ56">
        <v>6</v>
      </c>
    </row>
    <row r="57" spans="1:36" ht="15">
      <c r="A57">
        <v>52</v>
      </c>
      <c r="B57">
        <v>338</v>
      </c>
      <c r="D57" t="s">
        <v>320</v>
      </c>
      <c r="E57" t="s">
        <v>234</v>
      </c>
      <c r="F57" t="s">
        <v>253</v>
      </c>
      <c r="H57" t="s">
        <v>238</v>
      </c>
      <c r="I57" t="s">
        <v>182</v>
      </c>
      <c r="M57" t="s">
        <v>234</v>
      </c>
      <c r="N57">
        <v>2</v>
      </c>
      <c r="O57">
        <v>13</v>
      </c>
      <c r="P57">
        <v>5</v>
      </c>
      <c r="Q57">
        <v>1</v>
      </c>
      <c r="R57" t="e">
        <f t="shared" si="1"/>
        <v>#NAME?</v>
      </c>
      <c r="S57" s="2"/>
      <c r="T57">
        <f t="shared" si="2"/>
        <v>48</v>
      </c>
      <c r="U57" t="str">
        <f t="shared" si="3"/>
        <v>48 SURFERS</v>
      </c>
      <c r="V57" t="str">
        <f t="shared" si="4"/>
        <v>'48 SURFERS'!Heat2</v>
      </c>
      <c r="W57" t="str">
        <f t="shared" si="5"/>
        <v>48 SURFERS</v>
      </c>
      <c r="X57" t="e">
        <f t="shared" si="13"/>
        <v>#NAME?</v>
      </c>
      <c r="Y57" t="e">
        <f ca="1" t="shared" si="6"/>
        <v>#NAME?</v>
      </c>
      <c r="Z57" t="e">
        <f t="shared" si="7"/>
        <v>#NAME?</v>
      </c>
      <c r="AC57" t="str">
        <f t="shared" si="8"/>
        <v>48 SURFERS</v>
      </c>
      <c r="AD57" t="e">
        <f t="shared" si="9"/>
        <v>#NAME?</v>
      </c>
      <c r="AE57">
        <v>1</v>
      </c>
      <c r="AF57">
        <v>3</v>
      </c>
      <c r="AG57">
        <v>2</v>
      </c>
      <c r="AH57">
        <v>5</v>
      </c>
      <c r="AI57">
        <v>6</v>
      </c>
      <c r="AJ57">
        <v>4</v>
      </c>
    </row>
    <row r="58" spans="1:36" ht="15">
      <c r="A58">
        <v>53</v>
      </c>
      <c r="B58">
        <v>330</v>
      </c>
      <c r="D58" t="s">
        <v>321</v>
      </c>
      <c r="E58" t="s">
        <v>234</v>
      </c>
      <c r="F58" t="s">
        <v>254</v>
      </c>
      <c r="H58" t="s">
        <v>240</v>
      </c>
      <c r="I58" t="s">
        <v>181</v>
      </c>
      <c r="M58" t="s">
        <v>234</v>
      </c>
      <c r="N58">
        <v>3</v>
      </c>
      <c r="O58">
        <v>21</v>
      </c>
      <c r="P58">
        <v>5</v>
      </c>
      <c r="Q58">
        <v>1</v>
      </c>
      <c r="R58" t="e">
        <f t="shared" si="1"/>
        <v>#NAME?</v>
      </c>
      <c r="S58" s="2"/>
      <c r="T58">
        <f t="shared" si="2"/>
        <v>48</v>
      </c>
      <c r="U58" t="str">
        <f t="shared" si="3"/>
        <v>48 SURFERS</v>
      </c>
      <c r="V58" t="str">
        <f t="shared" si="4"/>
        <v>'48 SURFERS'!Heat3</v>
      </c>
      <c r="W58" t="str">
        <f t="shared" si="5"/>
        <v>48 SURFERS</v>
      </c>
      <c r="X58" t="e">
        <f t="shared" si="13"/>
        <v>#NAME?</v>
      </c>
      <c r="Y58" t="e">
        <f ca="1" t="shared" si="6"/>
        <v>#NAME?</v>
      </c>
      <c r="Z58" t="e">
        <f t="shared" si="7"/>
        <v>#NAME?</v>
      </c>
      <c r="AC58" t="str">
        <f t="shared" si="8"/>
        <v>48 SURFERS</v>
      </c>
      <c r="AD58" t="e">
        <f t="shared" si="9"/>
        <v>#NAME?</v>
      </c>
      <c r="AE58">
        <v>5</v>
      </c>
      <c r="AF58">
        <v>1</v>
      </c>
      <c r="AG58">
        <v>4</v>
      </c>
      <c r="AH58">
        <v>3</v>
      </c>
      <c r="AI58">
        <v>6</v>
      </c>
      <c r="AJ58">
        <v>2</v>
      </c>
    </row>
    <row r="59" spans="1:36" ht="15">
      <c r="A59">
        <v>54</v>
      </c>
      <c r="B59">
        <v>323</v>
      </c>
      <c r="D59" t="s">
        <v>143</v>
      </c>
      <c r="E59" t="s">
        <v>234</v>
      </c>
      <c r="F59" t="s">
        <v>255</v>
      </c>
      <c r="H59" t="s">
        <v>243</v>
      </c>
      <c r="I59" t="s">
        <v>181</v>
      </c>
      <c r="M59" t="s">
        <v>234</v>
      </c>
      <c r="N59">
        <v>4</v>
      </c>
      <c r="O59">
        <v>29</v>
      </c>
      <c r="P59">
        <v>5</v>
      </c>
      <c r="Q59">
        <v>1</v>
      </c>
      <c r="R59" t="e">
        <f t="shared" si="1"/>
        <v>#NAME?</v>
      </c>
      <c r="S59" s="2"/>
      <c r="T59">
        <f t="shared" si="2"/>
        <v>48</v>
      </c>
      <c r="U59" t="str">
        <f t="shared" si="3"/>
        <v>48 SURFERS</v>
      </c>
      <c r="V59" t="str">
        <f t="shared" si="4"/>
        <v>'48 SURFERS'!Heat4</v>
      </c>
      <c r="W59" t="str">
        <f t="shared" si="5"/>
        <v>48 SURFERS</v>
      </c>
      <c r="X59" t="e">
        <f t="shared" si="13"/>
        <v>#NAME?</v>
      </c>
      <c r="Y59" t="e">
        <f ca="1" t="shared" si="6"/>
        <v>#NAME?</v>
      </c>
      <c r="Z59" t="e">
        <f t="shared" si="7"/>
        <v>#NAME?</v>
      </c>
      <c r="AC59" t="str">
        <f t="shared" si="8"/>
        <v>48 SURFERS</v>
      </c>
      <c r="AD59" t="e">
        <f t="shared" si="9"/>
        <v>#NAME?</v>
      </c>
      <c r="AE59">
        <v>4</v>
      </c>
      <c r="AF59">
        <v>1</v>
      </c>
      <c r="AG59">
        <v>3</v>
      </c>
      <c r="AH59">
        <v>6</v>
      </c>
      <c r="AI59">
        <v>2</v>
      </c>
      <c r="AJ59">
        <v>5</v>
      </c>
    </row>
    <row r="60" spans="1:36" ht="15">
      <c r="A60">
        <v>55</v>
      </c>
      <c r="B60">
        <v>315</v>
      </c>
      <c r="D60" t="s">
        <v>144</v>
      </c>
      <c r="E60" t="s">
        <v>234</v>
      </c>
      <c r="F60" t="s">
        <v>256</v>
      </c>
      <c r="M60" t="s">
        <v>234</v>
      </c>
      <c r="N60">
        <v>5</v>
      </c>
      <c r="O60">
        <v>5</v>
      </c>
      <c r="P60">
        <v>10</v>
      </c>
      <c r="Q60">
        <v>1</v>
      </c>
      <c r="R60" t="e">
        <f t="shared" si="1"/>
        <v>#NAME?</v>
      </c>
      <c r="S60" s="2"/>
      <c r="T60">
        <f t="shared" si="2"/>
        <v>48</v>
      </c>
      <c r="U60" t="str">
        <f t="shared" si="3"/>
        <v>48 SURFERS</v>
      </c>
      <c r="V60" t="str">
        <f t="shared" si="4"/>
        <v>'48 SURFERS'!Heat5</v>
      </c>
      <c r="W60" t="str">
        <f t="shared" si="5"/>
        <v>48 SURFERS</v>
      </c>
      <c r="X60" t="e">
        <f t="shared" si="13"/>
        <v>#NAME?</v>
      </c>
      <c r="Y60" t="e">
        <f ca="1" t="shared" si="6"/>
        <v>#NAME?</v>
      </c>
      <c r="Z60" t="e">
        <f t="shared" si="7"/>
        <v>#NAME?</v>
      </c>
      <c r="AC60" t="str">
        <f t="shared" si="8"/>
        <v>48 SURFERS</v>
      </c>
      <c r="AD60" t="e">
        <f t="shared" si="9"/>
        <v>#NAME?</v>
      </c>
      <c r="AE60">
        <v>1</v>
      </c>
      <c r="AF60">
        <v>4</v>
      </c>
      <c r="AG60">
        <v>3</v>
      </c>
      <c r="AH60">
        <v>2</v>
      </c>
      <c r="AI60">
        <v>5</v>
      </c>
      <c r="AJ60">
        <v>6</v>
      </c>
    </row>
    <row r="61" spans="1:36" ht="15">
      <c r="A61">
        <v>56</v>
      </c>
      <c r="B61">
        <v>308</v>
      </c>
      <c r="D61" t="s">
        <v>145</v>
      </c>
      <c r="E61" t="s">
        <v>234</v>
      </c>
      <c r="F61" t="s">
        <v>257</v>
      </c>
      <c r="M61" t="s">
        <v>234</v>
      </c>
      <c r="N61">
        <v>6</v>
      </c>
      <c r="O61">
        <v>13</v>
      </c>
      <c r="P61">
        <v>10</v>
      </c>
      <c r="Q61">
        <v>1</v>
      </c>
      <c r="R61" t="e">
        <f t="shared" si="1"/>
        <v>#NAME?</v>
      </c>
      <c r="S61" s="2"/>
      <c r="T61">
        <f t="shared" si="2"/>
        <v>48</v>
      </c>
      <c r="U61" t="str">
        <f t="shared" si="3"/>
        <v>48 SURFERS</v>
      </c>
      <c r="V61" t="str">
        <f t="shared" si="4"/>
        <v>'48 SURFERS'!Heat6</v>
      </c>
      <c r="W61" t="str">
        <f t="shared" si="5"/>
        <v>48 SURFERS</v>
      </c>
      <c r="X61" t="e">
        <f t="shared" si="13"/>
        <v>#NAME?</v>
      </c>
      <c r="Y61" t="e">
        <f ca="1" t="shared" si="6"/>
        <v>#NAME?</v>
      </c>
      <c r="Z61" t="e">
        <f t="shared" si="7"/>
        <v>#NAME?</v>
      </c>
      <c r="AC61" t="str">
        <f t="shared" si="8"/>
        <v>48 SURFERS</v>
      </c>
      <c r="AD61" t="e">
        <f t="shared" si="9"/>
        <v>#NAME?</v>
      </c>
      <c r="AE61">
        <v>4</v>
      </c>
      <c r="AF61">
        <v>5</v>
      </c>
      <c r="AG61">
        <v>3</v>
      </c>
      <c r="AH61">
        <v>2</v>
      </c>
      <c r="AI61">
        <v>1</v>
      </c>
      <c r="AJ61">
        <v>6</v>
      </c>
    </row>
    <row r="62" spans="1:36" ht="15">
      <c r="A62">
        <v>57</v>
      </c>
      <c r="B62">
        <v>300</v>
      </c>
      <c r="D62" t="s">
        <v>146</v>
      </c>
      <c r="E62" t="s">
        <v>234</v>
      </c>
      <c r="F62" t="s">
        <v>82</v>
      </c>
      <c r="M62" t="s">
        <v>234</v>
      </c>
      <c r="N62">
        <v>7</v>
      </c>
      <c r="O62">
        <v>21</v>
      </c>
      <c r="P62">
        <v>10</v>
      </c>
      <c r="Q62">
        <v>1</v>
      </c>
      <c r="R62" t="e">
        <f t="shared" si="1"/>
        <v>#NAME?</v>
      </c>
      <c r="S62" s="2"/>
      <c r="T62">
        <f t="shared" si="2"/>
        <v>48</v>
      </c>
      <c r="U62" t="str">
        <f t="shared" si="3"/>
        <v>48 SURFERS</v>
      </c>
      <c r="V62" t="str">
        <f t="shared" si="4"/>
        <v>'48 SURFERS'!Heat7</v>
      </c>
      <c r="W62" t="str">
        <f t="shared" si="5"/>
        <v>48 SURFERS</v>
      </c>
      <c r="X62" t="e">
        <f t="shared" si="13"/>
        <v>#NAME?</v>
      </c>
      <c r="Y62" t="e">
        <f ca="1" t="shared" si="6"/>
        <v>#NAME?</v>
      </c>
      <c r="Z62" t="e">
        <f t="shared" si="7"/>
        <v>#NAME?</v>
      </c>
      <c r="AC62" t="str">
        <f t="shared" si="8"/>
        <v>48 SURFERS</v>
      </c>
      <c r="AD62" t="e">
        <f t="shared" si="9"/>
        <v>#NAME?</v>
      </c>
      <c r="AE62">
        <v>3</v>
      </c>
      <c r="AF62">
        <v>2</v>
      </c>
      <c r="AG62">
        <v>4</v>
      </c>
      <c r="AH62">
        <v>6</v>
      </c>
      <c r="AI62">
        <v>1</v>
      </c>
      <c r="AJ62">
        <v>5</v>
      </c>
    </row>
    <row r="63" spans="1:36" ht="15">
      <c r="A63">
        <v>58</v>
      </c>
      <c r="B63">
        <v>293</v>
      </c>
      <c r="D63" t="s">
        <v>147</v>
      </c>
      <c r="E63" t="s">
        <v>234</v>
      </c>
      <c r="F63" t="s">
        <v>78</v>
      </c>
      <c r="L63" t="s">
        <v>235</v>
      </c>
      <c r="M63" t="s">
        <v>234</v>
      </c>
      <c r="N63">
        <v>8</v>
      </c>
      <c r="O63">
        <v>29</v>
      </c>
      <c r="P63">
        <v>10</v>
      </c>
      <c r="Q63">
        <v>1</v>
      </c>
      <c r="R63" t="e">
        <f t="shared" si="1"/>
        <v>#NAME?</v>
      </c>
      <c r="S63" s="2"/>
      <c r="T63">
        <f t="shared" si="2"/>
        <v>48</v>
      </c>
      <c r="U63" t="str">
        <f t="shared" si="3"/>
        <v>48 SURFERS</v>
      </c>
      <c r="V63" t="str">
        <f t="shared" si="4"/>
        <v>'48 SURFERS'!Heat8</v>
      </c>
      <c r="W63" t="str">
        <f t="shared" si="5"/>
        <v>48 SURFERS</v>
      </c>
      <c r="X63" t="e">
        <f t="shared" si="13"/>
        <v>#NAME?</v>
      </c>
      <c r="Y63" t="e">
        <f ca="1" t="shared" si="6"/>
        <v>#NAME?</v>
      </c>
      <c r="Z63" t="e">
        <f t="shared" si="7"/>
        <v>#NAME?</v>
      </c>
      <c r="AC63" t="str">
        <f t="shared" si="8"/>
        <v>48 SURFERS</v>
      </c>
      <c r="AD63" t="e">
        <f t="shared" si="9"/>
        <v>#NAME?</v>
      </c>
      <c r="AE63">
        <v>2</v>
      </c>
      <c r="AF63">
        <v>3</v>
      </c>
      <c r="AG63">
        <v>1</v>
      </c>
      <c r="AH63">
        <v>5</v>
      </c>
      <c r="AI63">
        <v>6</v>
      </c>
      <c r="AJ63">
        <v>4</v>
      </c>
    </row>
    <row r="64" spans="1:36" ht="15">
      <c r="A64">
        <v>59</v>
      </c>
      <c r="B64">
        <v>285</v>
      </c>
      <c r="D64" t="s">
        <v>148</v>
      </c>
      <c r="E64" t="s">
        <v>234</v>
      </c>
      <c r="F64" t="s">
        <v>80</v>
      </c>
      <c r="H64" t="s">
        <v>408</v>
      </c>
      <c r="I64" t="s">
        <v>282</v>
      </c>
      <c r="L64" t="s">
        <v>235</v>
      </c>
      <c r="M64" t="s">
        <v>234</v>
      </c>
      <c r="N64">
        <v>9</v>
      </c>
      <c r="O64">
        <v>5</v>
      </c>
      <c r="P64">
        <v>15</v>
      </c>
      <c r="Q64">
        <v>2</v>
      </c>
      <c r="R64" t="e">
        <f t="shared" si="1"/>
        <v>#NAME?</v>
      </c>
      <c r="S64" s="2"/>
      <c r="T64">
        <f t="shared" si="2"/>
        <v>48</v>
      </c>
      <c r="U64" t="str">
        <f t="shared" si="3"/>
        <v>48 SURFERS</v>
      </c>
      <c r="V64" t="str">
        <f t="shared" si="4"/>
        <v>'48 SURFERS'!Heat9</v>
      </c>
      <c r="W64" t="str">
        <f t="shared" si="5"/>
        <v>48 SURFERS</v>
      </c>
      <c r="X64" t="e">
        <f t="shared" si="13"/>
        <v>#NAME?</v>
      </c>
      <c r="Y64" t="e">
        <f ca="1" t="shared" si="6"/>
        <v>#NAME?</v>
      </c>
      <c r="Z64" t="e">
        <f t="shared" si="7"/>
        <v>#NAME?</v>
      </c>
      <c r="AC64" t="str">
        <f t="shared" si="8"/>
        <v>48 SURFERS</v>
      </c>
      <c r="AD64" t="e">
        <f t="shared" si="9"/>
        <v>#NAME?</v>
      </c>
      <c r="AE64">
        <v>6</v>
      </c>
      <c r="AF64">
        <v>5</v>
      </c>
      <c r="AG64">
        <v>1</v>
      </c>
      <c r="AH64">
        <v>4</v>
      </c>
      <c r="AI64">
        <v>2</v>
      </c>
      <c r="AJ64">
        <v>3</v>
      </c>
    </row>
    <row r="65" spans="1:36" ht="15">
      <c r="A65">
        <v>60</v>
      </c>
      <c r="B65">
        <v>278</v>
      </c>
      <c r="D65" t="s">
        <v>149</v>
      </c>
      <c r="E65" t="s">
        <v>234</v>
      </c>
      <c r="F65" t="s">
        <v>85</v>
      </c>
      <c r="H65" t="s">
        <v>102</v>
      </c>
      <c r="I65" t="s">
        <v>185</v>
      </c>
      <c r="L65" t="s">
        <v>235</v>
      </c>
      <c r="M65" t="s">
        <v>234</v>
      </c>
      <c r="N65">
        <v>10</v>
      </c>
      <c r="O65">
        <v>13</v>
      </c>
      <c r="P65">
        <v>15</v>
      </c>
      <c r="Q65">
        <v>2</v>
      </c>
      <c r="R65" t="e">
        <f t="shared" si="1"/>
        <v>#NAME?</v>
      </c>
      <c r="S65" s="2"/>
      <c r="T65">
        <f t="shared" si="2"/>
        <v>48</v>
      </c>
      <c r="U65" t="str">
        <f t="shared" si="3"/>
        <v>48 SURFERS</v>
      </c>
      <c r="V65" t="str">
        <f t="shared" si="4"/>
        <v>'48 SURFERS'!Heat10</v>
      </c>
      <c r="W65" t="str">
        <f t="shared" si="5"/>
        <v>48 SURFERS</v>
      </c>
      <c r="X65" t="e">
        <f t="shared" si="13"/>
        <v>#NAME?</v>
      </c>
      <c r="Y65" t="e">
        <f ca="1" t="shared" si="6"/>
        <v>#NAME?</v>
      </c>
      <c r="Z65" t="e">
        <f t="shared" si="7"/>
        <v>#NAME?</v>
      </c>
      <c r="AC65" t="str">
        <f t="shared" si="8"/>
        <v>48 SURFERS</v>
      </c>
      <c r="AD65" t="e">
        <f t="shared" si="9"/>
        <v>#NAME?</v>
      </c>
      <c r="AE65">
        <v>4</v>
      </c>
      <c r="AF65">
        <v>5</v>
      </c>
      <c r="AG65">
        <v>1</v>
      </c>
      <c r="AH65">
        <v>2</v>
      </c>
      <c r="AI65">
        <v>3</v>
      </c>
      <c r="AJ65">
        <v>6</v>
      </c>
    </row>
    <row r="66" spans="1:36" ht="15">
      <c r="A66">
        <v>61</v>
      </c>
      <c r="B66">
        <v>270</v>
      </c>
      <c r="D66" t="s">
        <v>150</v>
      </c>
      <c r="E66" t="s">
        <v>234</v>
      </c>
      <c r="F66" t="s">
        <v>83</v>
      </c>
      <c r="H66" t="s">
        <v>225</v>
      </c>
      <c r="I66" t="s">
        <v>184</v>
      </c>
      <c r="L66" t="s">
        <v>235</v>
      </c>
      <c r="M66" t="s">
        <v>234</v>
      </c>
      <c r="N66">
        <v>11</v>
      </c>
      <c r="O66">
        <v>21</v>
      </c>
      <c r="P66">
        <v>15</v>
      </c>
      <c r="Q66">
        <v>2</v>
      </c>
      <c r="R66" t="e">
        <f t="shared" si="1"/>
        <v>#NAME?</v>
      </c>
      <c r="S66" s="2"/>
      <c r="T66">
        <f t="shared" si="2"/>
        <v>48</v>
      </c>
      <c r="U66" t="str">
        <f t="shared" si="3"/>
        <v>48 SURFERS</v>
      </c>
      <c r="V66" t="str">
        <f t="shared" si="4"/>
        <v>'48 SURFERS'!Heat11</v>
      </c>
      <c r="W66" t="str">
        <f t="shared" si="5"/>
        <v>48 SURFERS</v>
      </c>
      <c r="X66" t="e">
        <f t="shared" si="13"/>
        <v>#NAME?</v>
      </c>
      <c r="Y66" t="e">
        <f ca="1" t="shared" si="6"/>
        <v>#NAME?</v>
      </c>
      <c r="Z66" t="e">
        <f t="shared" si="7"/>
        <v>#NAME?</v>
      </c>
      <c r="AC66" t="str">
        <f t="shared" si="8"/>
        <v>48 SURFERS</v>
      </c>
      <c r="AD66" t="e">
        <f t="shared" si="9"/>
        <v>#NAME?</v>
      </c>
      <c r="AE66">
        <v>3</v>
      </c>
      <c r="AF66">
        <v>4</v>
      </c>
      <c r="AG66">
        <v>1</v>
      </c>
      <c r="AH66">
        <v>5</v>
      </c>
      <c r="AI66">
        <v>2</v>
      </c>
      <c r="AJ66">
        <v>6</v>
      </c>
    </row>
    <row r="67" spans="4:36" ht="15">
      <c r="D67" t="s">
        <v>151</v>
      </c>
      <c r="E67" t="s">
        <v>234</v>
      </c>
      <c r="F67" t="s">
        <v>81</v>
      </c>
      <c r="H67" t="s">
        <v>226</v>
      </c>
      <c r="I67" t="s">
        <v>178</v>
      </c>
      <c r="L67" t="s">
        <v>235</v>
      </c>
      <c r="M67" t="s">
        <v>234</v>
      </c>
      <c r="N67">
        <v>12</v>
      </c>
      <c r="O67">
        <v>29</v>
      </c>
      <c r="P67">
        <v>15</v>
      </c>
      <c r="Q67">
        <v>2</v>
      </c>
      <c r="R67" t="e">
        <f t="shared" si="1"/>
        <v>#NAME?</v>
      </c>
      <c r="S67" s="2"/>
      <c r="T67">
        <f t="shared" si="2"/>
        <v>48</v>
      </c>
      <c r="U67" t="str">
        <f t="shared" si="3"/>
        <v>48 SURFERS</v>
      </c>
      <c r="V67" t="str">
        <f t="shared" si="4"/>
        <v>'48 SURFERS'!Heat12</v>
      </c>
      <c r="W67" t="str">
        <f t="shared" si="5"/>
        <v>48 SURFERS</v>
      </c>
      <c r="X67" t="e">
        <f t="shared" si="13"/>
        <v>#NAME?</v>
      </c>
      <c r="Y67" t="e">
        <f ca="1" t="shared" si="6"/>
        <v>#NAME?</v>
      </c>
      <c r="Z67" t="e">
        <f t="shared" si="7"/>
        <v>#NAME?</v>
      </c>
      <c r="AC67" t="str">
        <f t="shared" si="8"/>
        <v>48 SURFERS</v>
      </c>
      <c r="AD67" t="e">
        <f t="shared" si="9"/>
        <v>#NAME?</v>
      </c>
      <c r="AE67">
        <v>4</v>
      </c>
      <c r="AF67">
        <v>1</v>
      </c>
      <c r="AG67">
        <v>2</v>
      </c>
      <c r="AH67">
        <v>5</v>
      </c>
      <c r="AI67">
        <v>3</v>
      </c>
      <c r="AJ67">
        <v>6</v>
      </c>
    </row>
    <row r="68" spans="4:36" ht="15">
      <c r="D68" t="s">
        <v>152</v>
      </c>
      <c r="E68" t="s">
        <v>234</v>
      </c>
      <c r="F68" t="s">
        <v>86</v>
      </c>
      <c r="H68" t="s">
        <v>227</v>
      </c>
      <c r="I68" t="s">
        <v>178</v>
      </c>
      <c r="L68" t="s">
        <v>235</v>
      </c>
      <c r="M68" t="s">
        <v>234</v>
      </c>
      <c r="N68">
        <v>13</v>
      </c>
      <c r="O68">
        <v>13</v>
      </c>
      <c r="P68">
        <v>20</v>
      </c>
      <c r="Q68">
        <v>3</v>
      </c>
      <c r="R68" t="e">
        <f t="shared" si="1"/>
        <v>#NAME?</v>
      </c>
      <c r="S68" s="2"/>
      <c r="T68">
        <f t="shared" si="2"/>
        <v>48</v>
      </c>
      <c r="U68" t="str">
        <f t="shared" si="3"/>
        <v>48 SURFERS</v>
      </c>
      <c r="V68" t="str">
        <f t="shared" si="4"/>
        <v>'48 SURFERS'!Heat13</v>
      </c>
      <c r="W68" t="str">
        <f t="shared" si="5"/>
        <v>48 SURFERS</v>
      </c>
      <c r="X68" t="e">
        <f t="shared" si="13"/>
        <v>#NAME?</v>
      </c>
      <c r="Y68" t="e">
        <f ca="1" t="shared" si="6"/>
        <v>#NAME?</v>
      </c>
      <c r="Z68" t="e">
        <f t="shared" si="7"/>
        <v>#NAME?</v>
      </c>
      <c r="AC68" t="str">
        <f t="shared" si="8"/>
        <v>48 SURFERS</v>
      </c>
      <c r="AD68" t="e">
        <f t="shared" si="9"/>
        <v>#NAME?</v>
      </c>
      <c r="AE68">
        <v>6</v>
      </c>
      <c r="AF68">
        <v>2</v>
      </c>
      <c r="AG68">
        <v>5</v>
      </c>
      <c r="AH68">
        <v>1</v>
      </c>
      <c r="AI68">
        <v>3</v>
      </c>
      <c r="AJ68">
        <v>4</v>
      </c>
    </row>
    <row r="69" spans="4:36" ht="15">
      <c r="D69" t="s">
        <v>153</v>
      </c>
      <c r="E69" t="s">
        <v>236</v>
      </c>
      <c r="F69" t="s">
        <v>250</v>
      </c>
      <c r="H69" t="s">
        <v>228</v>
      </c>
      <c r="I69" t="s">
        <v>179</v>
      </c>
      <c r="L69" t="s">
        <v>235</v>
      </c>
      <c r="M69" t="s">
        <v>234</v>
      </c>
      <c r="N69">
        <v>14</v>
      </c>
      <c r="O69">
        <v>21</v>
      </c>
      <c r="P69">
        <v>20</v>
      </c>
      <c r="Q69">
        <v>3</v>
      </c>
      <c r="R69" t="e">
        <f t="shared" si="1"/>
        <v>#NAME?</v>
      </c>
      <c r="S69" s="2"/>
      <c r="T69">
        <f t="shared" si="2"/>
        <v>48</v>
      </c>
      <c r="U69" t="str">
        <f t="shared" si="3"/>
        <v>48 SURFERS</v>
      </c>
      <c r="V69" t="str">
        <f t="shared" si="4"/>
        <v>'48 SURFERS'!Heat14</v>
      </c>
      <c r="W69" t="str">
        <f t="shared" si="5"/>
        <v>48 SURFERS</v>
      </c>
      <c r="X69" t="e">
        <f t="shared" si="13"/>
        <v>#NAME?</v>
      </c>
      <c r="Y69" t="e">
        <f ca="1" t="shared" si="6"/>
        <v>#NAME?</v>
      </c>
      <c r="Z69" t="e">
        <f t="shared" si="7"/>
        <v>#NAME?</v>
      </c>
      <c r="AC69" t="str">
        <f t="shared" si="8"/>
        <v>48 SURFERS</v>
      </c>
      <c r="AD69" t="e">
        <f t="shared" si="9"/>
        <v>#NAME?</v>
      </c>
      <c r="AE69">
        <v>5</v>
      </c>
      <c r="AF69">
        <v>6</v>
      </c>
      <c r="AG69">
        <v>1</v>
      </c>
      <c r="AH69">
        <v>2</v>
      </c>
      <c r="AI69">
        <v>4</v>
      </c>
      <c r="AJ69">
        <v>3</v>
      </c>
    </row>
    <row r="70" spans="4:36" ht="15">
      <c r="D70" t="s">
        <v>154</v>
      </c>
      <c r="E70" t="s">
        <v>236</v>
      </c>
      <c r="F70" t="s">
        <v>251</v>
      </c>
      <c r="H70" t="s">
        <v>229</v>
      </c>
      <c r="I70" t="s">
        <v>179</v>
      </c>
      <c r="M70" t="s">
        <v>234</v>
      </c>
      <c r="N70">
        <v>15</v>
      </c>
      <c r="O70">
        <v>18</v>
      </c>
      <c r="P70">
        <v>25</v>
      </c>
      <c r="Q70">
        <v>4</v>
      </c>
      <c r="R70" t="e">
        <f t="shared" si="1"/>
        <v>#NAME?</v>
      </c>
      <c r="S70" s="2"/>
      <c r="T70">
        <f t="shared" si="2"/>
        <v>48</v>
      </c>
      <c r="U70" t="str">
        <f t="shared" si="3"/>
        <v>48 SURFERS</v>
      </c>
      <c r="V70" t="str">
        <f t="shared" si="4"/>
        <v>'48 SURFERS'!Heat15</v>
      </c>
      <c r="W70" t="str">
        <f t="shared" si="5"/>
        <v>48 SURFERS</v>
      </c>
      <c r="X70" t="e">
        <f aca="true" t="shared" si="19" ref="X70:X101">"$"&amp;colname(P70+1)&amp;"$"&amp;O70&amp;":$"&amp;colname(P70+1)&amp;"$"&amp;O70+5</f>
        <v>#NAME?</v>
      </c>
      <c r="Y70" t="e">
        <f ca="1" t="shared" si="6"/>
        <v>#NAME?</v>
      </c>
      <c r="Z70" t="e">
        <f t="shared" si="7"/>
        <v>#NAME?</v>
      </c>
      <c r="AC70" t="str">
        <f t="shared" si="8"/>
        <v>48 SURFERS</v>
      </c>
      <c r="AD70" t="e">
        <f t="shared" si="9"/>
        <v>#NAME?</v>
      </c>
      <c r="AE70">
        <v>3</v>
      </c>
      <c r="AF70">
        <v>6</v>
      </c>
      <c r="AG70">
        <v>1</v>
      </c>
      <c r="AH70">
        <v>4</v>
      </c>
      <c r="AI70">
        <v>5</v>
      </c>
      <c r="AJ70">
        <v>2</v>
      </c>
    </row>
    <row r="71" spans="4:36" ht="15">
      <c r="D71" t="s">
        <v>155</v>
      </c>
      <c r="E71" t="s">
        <v>236</v>
      </c>
      <c r="F71" t="s">
        <v>252</v>
      </c>
      <c r="H71" t="s">
        <v>232</v>
      </c>
      <c r="I71" t="s">
        <v>179</v>
      </c>
      <c r="M71" t="s">
        <v>236</v>
      </c>
      <c r="N71">
        <v>1</v>
      </c>
      <c r="O71">
        <v>5</v>
      </c>
      <c r="P71">
        <v>5</v>
      </c>
      <c r="Q71">
        <v>1</v>
      </c>
      <c r="R71" t="e">
        <f aca="true" t="shared" si="20" ref="R71:R134">colname(P71)&amp;O71</f>
        <v>#NAME?</v>
      </c>
      <c r="S71" s="2"/>
      <c r="T71">
        <f aca="true" t="shared" si="21" ref="T71:T134">VALUE(LEFT(M71,2))</f>
        <v>54</v>
      </c>
      <c r="U71" t="str">
        <f aca="true" t="shared" si="22" ref="U71:U134">M71</f>
        <v>54 SURFERS</v>
      </c>
      <c r="V71" t="str">
        <f aca="true" t="shared" si="23" ref="V71:V134">"'"&amp;U71&amp;"'!Heat"&amp;N71</f>
        <v>'54 SURFERS'!Heat1</v>
      </c>
      <c r="W71" t="str">
        <f aca="true" t="shared" si="24" ref="W71:W134">M71</f>
        <v>54 SURFERS</v>
      </c>
      <c r="X71" t="e">
        <f t="shared" si="19"/>
        <v>#NAME?</v>
      </c>
      <c r="Y71" t="e">
        <f ca="1" t="shared" si="25" ref="Y71:Y134">INDIRECT("'"&amp;M71&amp;"'!"&amp;colname(P71)&amp;(O71-1))</f>
        <v>#NAME?</v>
      </c>
      <c r="Z71" t="e">
        <f aca="true" t="shared" si="26" ref="Z71:Z134">IF(Y71&lt;&gt;N71,1,"")</f>
        <v>#NAME?</v>
      </c>
      <c r="AC71" t="str">
        <f aca="true" t="shared" si="27" ref="AC71:AC134">M71</f>
        <v>54 SURFERS</v>
      </c>
      <c r="AD71" t="e">
        <f aca="true" t="shared" si="28" ref="AD71:AD134">colname(P71)&amp;O71</f>
        <v>#NAME?</v>
      </c>
      <c r="AE71">
        <v>5</v>
      </c>
      <c r="AF71">
        <v>1</v>
      </c>
      <c r="AG71">
        <v>2</v>
      </c>
      <c r="AH71">
        <v>4</v>
      </c>
      <c r="AI71">
        <v>6</v>
      </c>
      <c r="AJ71">
        <v>3</v>
      </c>
    </row>
    <row r="72" spans="4:36" ht="15">
      <c r="D72" t="s">
        <v>156</v>
      </c>
      <c r="E72" t="s">
        <v>236</v>
      </c>
      <c r="F72" t="s">
        <v>253</v>
      </c>
      <c r="H72" t="s">
        <v>234</v>
      </c>
      <c r="I72" t="s">
        <v>179</v>
      </c>
      <c r="M72" t="s">
        <v>236</v>
      </c>
      <c r="N72">
        <v>2</v>
      </c>
      <c r="O72">
        <v>13</v>
      </c>
      <c r="P72">
        <v>5</v>
      </c>
      <c r="Q72">
        <v>1</v>
      </c>
      <c r="R72" t="e">
        <f t="shared" si="20"/>
        <v>#NAME?</v>
      </c>
      <c r="S72" s="2"/>
      <c r="T72">
        <f t="shared" si="21"/>
        <v>54</v>
      </c>
      <c r="U72" t="str">
        <f t="shared" si="22"/>
        <v>54 SURFERS</v>
      </c>
      <c r="V72" t="str">
        <f t="shared" si="23"/>
        <v>'54 SURFERS'!Heat2</v>
      </c>
      <c r="W72" t="str">
        <f t="shared" si="24"/>
        <v>54 SURFERS</v>
      </c>
      <c r="X72" t="e">
        <f t="shared" si="19"/>
        <v>#NAME?</v>
      </c>
      <c r="Y72" t="e">
        <f ca="1" t="shared" si="25"/>
        <v>#NAME?</v>
      </c>
      <c r="Z72" t="e">
        <f t="shared" si="26"/>
        <v>#NAME?</v>
      </c>
      <c r="AC72" t="str">
        <f t="shared" si="27"/>
        <v>54 SURFERS</v>
      </c>
      <c r="AD72" t="e">
        <f t="shared" si="28"/>
        <v>#NAME?</v>
      </c>
      <c r="AE72">
        <v>3</v>
      </c>
      <c r="AF72">
        <v>2</v>
      </c>
      <c r="AG72">
        <v>1</v>
      </c>
      <c r="AH72">
        <v>6</v>
      </c>
      <c r="AI72">
        <v>4</v>
      </c>
      <c r="AJ72">
        <v>5</v>
      </c>
    </row>
    <row r="73" spans="4:36" ht="15">
      <c r="D73" t="s">
        <v>157</v>
      </c>
      <c r="E73" t="s">
        <v>236</v>
      </c>
      <c r="F73" t="s">
        <v>258</v>
      </c>
      <c r="H73" t="s">
        <v>236</v>
      </c>
      <c r="I73" t="s">
        <v>180</v>
      </c>
      <c r="M73" t="s">
        <v>236</v>
      </c>
      <c r="N73">
        <v>3</v>
      </c>
      <c r="O73">
        <v>21</v>
      </c>
      <c r="P73">
        <v>5</v>
      </c>
      <c r="Q73">
        <v>1</v>
      </c>
      <c r="R73" t="e">
        <f t="shared" si="20"/>
        <v>#NAME?</v>
      </c>
      <c r="S73" s="2"/>
      <c r="T73">
        <f t="shared" si="21"/>
        <v>54</v>
      </c>
      <c r="U73" t="str">
        <f t="shared" si="22"/>
        <v>54 SURFERS</v>
      </c>
      <c r="V73" t="str">
        <f t="shared" si="23"/>
        <v>'54 SURFERS'!Heat3</v>
      </c>
      <c r="W73" t="str">
        <f t="shared" si="24"/>
        <v>54 SURFERS</v>
      </c>
      <c r="X73" t="e">
        <f t="shared" si="19"/>
        <v>#NAME?</v>
      </c>
      <c r="Y73" t="e">
        <f ca="1" t="shared" si="25"/>
        <v>#NAME?</v>
      </c>
      <c r="Z73" t="e">
        <f t="shared" si="26"/>
        <v>#NAME?</v>
      </c>
      <c r="AC73" t="str">
        <f t="shared" si="27"/>
        <v>54 SURFERS</v>
      </c>
      <c r="AD73" t="e">
        <f t="shared" si="28"/>
        <v>#NAME?</v>
      </c>
      <c r="AE73">
        <v>2</v>
      </c>
      <c r="AF73">
        <v>4</v>
      </c>
      <c r="AG73">
        <v>1</v>
      </c>
      <c r="AH73">
        <v>3</v>
      </c>
      <c r="AI73">
        <v>5</v>
      </c>
      <c r="AJ73">
        <v>6</v>
      </c>
    </row>
    <row r="74" spans="4:36" ht="15">
      <c r="D74" t="s">
        <v>158</v>
      </c>
      <c r="E74" t="s">
        <v>236</v>
      </c>
      <c r="F74" t="s">
        <v>254</v>
      </c>
      <c r="H74" t="s">
        <v>238</v>
      </c>
      <c r="I74" t="s">
        <v>180</v>
      </c>
      <c r="M74" t="s">
        <v>236</v>
      </c>
      <c r="N74">
        <v>4</v>
      </c>
      <c r="O74">
        <v>5</v>
      </c>
      <c r="P74">
        <v>10</v>
      </c>
      <c r="Q74">
        <v>1</v>
      </c>
      <c r="R74" t="e">
        <f t="shared" si="20"/>
        <v>#NAME?</v>
      </c>
      <c r="S74" s="2"/>
      <c r="T74">
        <f t="shared" si="21"/>
        <v>54</v>
      </c>
      <c r="U74" t="str">
        <f t="shared" si="22"/>
        <v>54 SURFERS</v>
      </c>
      <c r="V74" t="str">
        <f t="shared" si="23"/>
        <v>'54 SURFERS'!Heat4</v>
      </c>
      <c r="W74" t="str">
        <f t="shared" si="24"/>
        <v>54 SURFERS</v>
      </c>
      <c r="X74" t="e">
        <f t="shared" si="19"/>
        <v>#NAME?</v>
      </c>
      <c r="Y74" t="e">
        <f ca="1" t="shared" si="25"/>
        <v>#NAME?</v>
      </c>
      <c r="Z74" t="e">
        <f t="shared" si="26"/>
        <v>#NAME?</v>
      </c>
      <c r="AC74" t="str">
        <f t="shared" si="27"/>
        <v>54 SURFERS</v>
      </c>
      <c r="AD74" t="e">
        <f t="shared" si="28"/>
        <v>#NAME?</v>
      </c>
      <c r="AE74">
        <v>4</v>
      </c>
      <c r="AF74">
        <v>5</v>
      </c>
      <c r="AG74">
        <v>6</v>
      </c>
      <c r="AH74">
        <v>2</v>
      </c>
      <c r="AI74">
        <v>1</v>
      </c>
      <c r="AJ74">
        <v>3</v>
      </c>
    </row>
    <row r="75" spans="4:36" ht="15">
      <c r="D75" t="s">
        <v>159</v>
      </c>
      <c r="E75" t="s">
        <v>236</v>
      </c>
      <c r="F75" t="s">
        <v>255</v>
      </c>
      <c r="H75" t="s">
        <v>240</v>
      </c>
      <c r="I75" t="s">
        <v>180</v>
      </c>
      <c r="M75" t="s">
        <v>236</v>
      </c>
      <c r="N75">
        <v>5</v>
      </c>
      <c r="O75">
        <v>13</v>
      </c>
      <c r="P75">
        <v>10</v>
      </c>
      <c r="Q75">
        <v>1</v>
      </c>
      <c r="R75" t="e">
        <f t="shared" si="20"/>
        <v>#NAME?</v>
      </c>
      <c r="S75" s="2"/>
      <c r="T75">
        <f t="shared" si="21"/>
        <v>54</v>
      </c>
      <c r="U75" t="str">
        <f t="shared" si="22"/>
        <v>54 SURFERS</v>
      </c>
      <c r="V75" t="str">
        <f t="shared" si="23"/>
        <v>'54 SURFERS'!Heat5</v>
      </c>
      <c r="W75" t="str">
        <f t="shared" si="24"/>
        <v>54 SURFERS</v>
      </c>
      <c r="X75" t="e">
        <f t="shared" si="19"/>
        <v>#NAME?</v>
      </c>
      <c r="Y75" t="e">
        <f ca="1" t="shared" si="25"/>
        <v>#NAME?</v>
      </c>
      <c r="Z75" t="e">
        <f t="shared" si="26"/>
        <v>#NAME?</v>
      </c>
      <c r="AC75" t="str">
        <f t="shared" si="27"/>
        <v>54 SURFERS</v>
      </c>
      <c r="AD75" t="e">
        <f t="shared" si="28"/>
        <v>#NAME?</v>
      </c>
      <c r="AE75">
        <v>2</v>
      </c>
      <c r="AF75">
        <v>6</v>
      </c>
      <c r="AG75">
        <v>5</v>
      </c>
      <c r="AH75">
        <v>3</v>
      </c>
      <c r="AI75">
        <v>1</v>
      </c>
      <c r="AJ75">
        <v>4</v>
      </c>
    </row>
    <row r="76" spans="4:36" ht="15">
      <c r="D76" t="s">
        <v>160</v>
      </c>
      <c r="E76" t="s">
        <v>236</v>
      </c>
      <c r="F76" t="s">
        <v>256</v>
      </c>
      <c r="H76" t="s">
        <v>243</v>
      </c>
      <c r="I76" t="s">
        <v>180</v>
      </c>
      <c r="M76" t="s">
        <v>236</v>
      </c>
      <c r="N76">
        <v>6</v>
      </c>
      <c r="O76">
        <v>21</v>
      </c>
      <c r="P76">
        <v>10</v>
      </c>
      <c r="Q76">
        <v>1</v>
      </c>
      <c r="R76" t="e">
        <f t="shared" si="20"/>
        <v>#NAME?</v>
      </c>
      <c r="S76" s="2"/>
      <c r="T76">
        <f t="shared" si="21"/>
        <v>54</v>
      </c>
      <c r="U76" t="str">
        <f t="shared" si="22"/>
        <v>54 SURFERS</v>
      </c>
      <c r="V76" t="str">
        <f t="shared" si="23"/>
        <v>'54 SURFERS'!Heat6</v>
      </c>
      <c r="W76" t="str">
        <f t="shared" si="24"/>
        <v>54 SURFERS</v>
      </c>
      <c r="X76" t="e">
        <f t="shared" si="19"/>
        <v>#NAME?</v>
      </c>
      <c r="Y76" t="e">
        <f ca="1" t="shared" si="25"/>
        <v>#NAME?</v>
      </c>
      <c r="Z76" t="e">
        <f t="shared" si="26"/>
        <v>#NAME?</v>
      </c>
      <c r="AC76" t="str">
        <f t="shared" si="27"/>
        <v>54 SURFERS</v>
      </c>
      <c r="AD76" t="e">
        <f t="shared" si="28"/>
        <v>#NAME?</v>
      </c>
      <c r="AE76">
        <v>5</v>
      </c>
      <c r="AF76">
        <v>4</v>
      </c>
      <c r="AG76">
        <v>2</v>
      </c>
      <c r="AH76">
        <v>3</v>
      </c>
      <c r="AI76">
        <v>1</v>
      </c>
      <c r="AJ76">
        <v>6</v>
      </c>
    </row>
    <row r="77" spans="4:36" ht="15">
      <c r="D77" t="s">
        <v>161</v>
      </c>
      <c r="E77" t="s">
        <v>236</v>
      </c>
      <c r="F77" t="s">
        <v>257</v>
      </c>
      <c r="M77" t="s">
        <v>236</v>
      </c>
      <c r="N77">
        <v>7</v>
      </c>
      <c r="O77">
        <v>5</v>
      </c>
      <c r="P77">
        <v>15</v>
      </c>
      <c r="Q77">
        <v>1</v>
      </c>
      <c r="R77" t="e">
        <f t="shared" si="20"/>
        <v>#NAME?</v>
      </c>
      <c r="S77" s="2"/>
      <c r="T77">
        <f t="shared" si="21"/>
        <v>54</v>
      </c>
      <c r="U77" t="str">
        <f t="shared" si="22"/>
        <v>54 SURFERS</v>
      </c>
      <c r="V77" t="str">
        <f t="shared" si="23"/>
        <v>'54 SURFERS'!Heat7</v>
      </c>
      <c r="W77" t="str">
        <f t="shared" si="24"/>
        <v>54 SURFERS</v>
      </c>
      <c r="X77" t="e">
        <f t="shared" si="19"/>
        <v>#NAME?</v>
      </c>
      <c r="Y77" t="e">
        <f ca="1" t="shared" si="25"/>
        <v>#NAME?</v>
      </c>
      <c r="Z77" t="e">
        <f t="shared" si="26"/>
        <v>#NAME?</v>
      </c>
      <c r="AC77" t="str">
        <f t="shared" si="27"/>
        <v>54 SURFERS</v>
      </c>
      <c r="AD77" t="e">
        <f t="shared" si="28"/>
        <v>#NAME?</v>
      </c>
      <c r="AE77">
        <v>2</v>
      </c>
      <c r="AF77">
        <v>1</v>
      </c>
      <c r="AG77">
        <v>5</v>
      </c>
      <c r="AH77">
        <v>6</v>
      </c>
      <c r="AI77">
        <v>3</v>
      </c>
      <c r="AJ77">
        <v>4</v>
      </c>
    </row>
    <row r="78" spans="4:36" ht="15">
      <c r="D78" t="s">
        <v>162</v>
      </c>
      <c r="E78" t="s">
        <v>236</v>
      </c>
      <c r="F78" t="s">
        <v>82</v>
      </c>
      <c r="M78" t="s">
        <v>236</v>
      </c>
      <c r="N78">
        <v>8</v>
      </c>
      <c r="O78">
        <v>13</v>
      </c>
      <c r="P78">
        <v>15</v>
      </c>
      <c r="Q78">
        <v>1</v>
      </c>
      <c r="R78" t="e">
        <f t="shared" si="20"/>
        <v>#NAME?</v>
      </c>
      <c r="S78" s="2"/>
      <c r="T78">
        <f t="shared" si="21"/>
        <v>54</v>
      </c>
      <c r="U78" t="str">
        <f t="shared" si="22"/>
        <v>54 SURFERS</v>
      </c>
      <c r="V78" t="str">
        <f t="shared" si="23"/>
        <v>'54 SURFERS'!Heat8</v>
      </c>
      <c r="W78" t="str">
        <f t="shared" si="24"/>
        <v>54 SURFERS</v>
      </c>
      <c r="X78" t="e">
        <f t="shared" si="19"/>
        <v>#NAME?</v>
      </c>
      <c r="Y78" t="e">
        <f ca="1" t="shared" si="25"/>
        <v>#NAME?</v>
      </c>
      <c r="Z78" t="e">
        <f t="shared" si="26"/>
        <v>#NAME?</v>
      </c>
      <c r="AC78" t="str">
        <f t="shared" si="27"/>
        <v>54 SURFERS</v>
      </c>
      <c r="AD78" t="e">
        <f t="shared" si="28"/>
        <v>#NAME?</v>
      </c>
      <c r="AE78">
        <v>2</v>
      </c>
      <c r="AF78">
        <v>4</v>
      </c>
      <c r="AG78">
        <v>1</v>
      </c>
      <c r="AH78">
        <v>5</v>
      </c>
      <c r="AI78">
        <v>6</v>
      </c>
      <c r="AJ78">
        <v>3</v>
      </c>
    </row>
    <row r="79" spans="4:36" ht="15">
      <c r="D79" t="s">
        <v>163</v>
      </c>
      <c r="E79" t="s">
        <v>236</v>
      </c>
      <c r="F79" t="s">
        <v>78</v>
      </c>
      <c r="L79" t="s">
        <v>237</v>
      </c>
      <c r="M79" t="s">
        <v>236</v>
      </c>
      <c r="N79">
        <v>9</v>
      </c>
      <c r="O79">
        <v>21</v>
      </c>
      <c r="P79">
        <v>15</v>
      </c>
      <c r="Q79">
        <v>1</v>
      </c>
      <c r="R79" t="e">
        <f t="shared" si="20"/>
        <v>#NAME?</v>
      </c>
      <c r="S79" s="2"/>
      <c r="T79">
        <f t="shared" si="21"/>
        <v>54</v>
      </c>
      <c r="U79" t="str">
        <f t="shared" si="22"/>
        <v>54 SURFERS</v>
      </c>
      <c r="V79" t="str">
        <f t="shared" si="23"/>
        <v>'54 SURFERS'!Heat9</v>
      </c>
      <c r="W79" t="str">
        <f t="shared" si="24"/>
        <v>54 SURFERS</v>
      </c>
      <c r="X79" t="e">
        <f t="shared" si="19"/>
        <v>#NAME?</v>
      </c>
      <c r="Y79" t="e">
        <f ca="1" t="shared" si="25"/>
        <v>#NAME?</v>
      </c>
      <c r="Z79" t="e">
        <f t="shared" si="26"/>
        <v>#NAME?</v>
      </c>
      <c r="AC79" t="str">
        <f t="shared" si="27"/>
        <v>54 SURFERS</v>
      </c>
      <c r="AD79" t="e">
        <f t="shared" si="28"/>
        <v>#NAME?</v>
      </c>
      <c r="AE79">
        <v>5</v>
      </c>
      <c r="AF79">
        <v>2</v>
      </c>
      <c r="AG79">
        <v>4</v>
      </c>
      <c r="AH79">
        <v>1</v>
      </c>
      <c r="AI79">
        <v>3</v>
      </c>
      <c r="AJ79">
        <v>6</v>
      </c>
    </row>
    <row r="80" spans="4:36" ht="15">
      <c r="D80" t="s">
        <v>164</v>
      </c>
      <c r="E80" t="s">
        <v>236</v>
      </c>
      <c r="F80" t="s">
        <v>80</v>
      </c>
      <c r="L80" t="s">
        <v>237</v>
      </c>
      <c r="M80" t="s">
        <v>236</v>
      </c>
      <c r="N80">
        <v>10</v>
      </c>
      <c r="O80">
        <v>5</v>
      </c>
      <c r="P80">
        <v>20</v>
      </c>
      <c r="Q80">
        <v>2</v>
      </c>
      <c r="R80" t="e">
        <f t="shared" si="20"/>
        <v>#NAME?</v>
      </c>
      <c r="S80" s="2"/>
      <c r="T80">
        <f t="shared" si="21"/>
        <v>54</v>
      </c>
      <c r="U80" t="str">
        <f t="shared" si="22"/>
        <v>54 SURFERS</v>
      </c>
      <c r="V80" t="str">
        <f t="shared" si="23"/>
        <v>'54 SURFERS'!Heat10</v>
      </c>
      <c r="W80" t="str">
        <f t="shared" si="24"/>
        <v>54 SURFERS</v>
      </c>
      <c r="X80" t="e">
        <f t="shared" si="19"/>
        <v>#NAME?</v>
      </c>
      <c r="Y80" t="e">
        <f ca="1" t="shared" si="25"/>
        <v>#NAME?</v>
      </c>
      <c r="Z80" t="e">
        <f t="shared" si="26"/>
        <v>#NAME?</v>
      </c>
      <c r="AC80" t="str">
        <f t="shared" si="27"/>
        <v>54 SURFERS</v>
      </c>
      <c r="AD80" t="e">
        <f t="shared" si="28"/>
        <v>#NAME?</v>
      </c>
      <c r="AE80">
        <v>4</v>
      </c>
      <c r="AF80">
        <v>6</v>
      </c>
      <c r="AG80">
        <v>2</v>
      </c>
      <c r="AH80">
        <v>5</v>
      </c>
      <c r="AI80">
        <v>1</v>
      </c>
      <c r="AJ80">
        <v>3</v>
      </c>
    </row>
    <row r="81" spans="4:36" ht="15">
      <c r="D81" t="s">
        <v>165</v>
      </c>
      <c r="E81" t="s">
        <v>236</v>
      </c>
      <c r="F81" t="s">
        <v>85</v>
      </c>
      <c r="L81" t="s">
        <v>237</v>
      </c>
      <c r="M81" t="s">
        <v>236</v>
      </c>
      <c r="N81">
        <v>11</v>
      </c>
      <c r="O81">
        <v>13</v>
      </c>
      <c r="P81">
        <v>20</v>
      </c>
      <c r="Q81">
        <v>2</v>
      </c>
      <c r="R81" t="e">
        <f t="shared" si="20"/>
        <v>#NAME?</v>
      </c>
      <c r="S81" s="2"/>
      <c r="T81">
        <f t="shared" si="21"/>
        <v>54</v>
      </c>
      <c r="U81" t="str">
        <f t="shared" si="22"/>
        <v>54 SURFERS</v>
      </c>
      <c r="V81" t="str">
        <f t="shared" si="23"/>
        <v>'54 SURFERS'!Heat11</v>
      </c>
      <c r="W81" t="str">
        <f t="shared" si="24"/>
        <v>54 SURFERS</v>
      </c>
      <c r="X81" t="e">
        <f t="shared" si="19"/>
        <v>#NAME?</v>
      </c>
      <c r="Y81" t="e">
        <f ca="1" t="shared" si="25"/>
        <v>#NAME?</v>
      </c>
      <c r="Z81" t="e">
        <f t="shared" si="26"/>
        <v>#NAME?</v>
      </c>
      <c r="AC81" t="str">
        <f t="shared" si="27"/>
        <v>54 SURFERS</v>
      </c>
      <c r="AD81" t="e">
        <f t="shared" si="28"/>
        <v>#NAME?</v>
      </c>
      <c r="AE81">
        <v>6</v>
      </c>
      <c r="AF81">
        <v>4</v>
      </c>
      <c r="AG81">
        <v>2</v>
      </c>
      <c r="AH81">
        <v>3</v>
      </c>
      <c r="AI81">
        <v>1</v>
      </c>
      <c r="AJ81">
        <v>5</v>
      </c>
    </row>
    <row r="82" spans="4:36" ht="15">
      <c r="D82" t="s">
        <v>166</v>
      </c>
      <c r="E82" t="s">
        <v>236</v>
      </c>
      <c r="F82" t="s">
        <v>87</v>
      </c>
      <c r="L82" t="s">
        <v>237</v>
      </c>
      <c r="M82" t="s">
        <v>236</v>
      </c>
      <c r="N82">
        <v>12</v>
      </c>
      <c r="O82">
        <v>21</v>
      </c>
      <c r="P82">
        <v>20</v>
      </c>
      <c r="Q82">
        <v>2</v>
      </c>
      <c r="R82" t="e">
        <f t="shared" si="20"/>
        <v>#NAME?</v>
      </c>
      <c r="S82" s="2"/>
      <c r="T82">
        <f t="shared" si="21"/>
        <v>54</v>
      </c>
      <c r="U82" t="str">
        <f t="shared" si="22"/>
        <v>54 SURFERS</v>
      </c>
      <c r="V82" t="str">
        <f t="shared" si="23"/>
        <v>'54 SURFERS'!Heat12</v>
      </c>
      <c r="W82" t="str">
        <f t="shared" si="24"/>
        <v>54 SURFERS</v>
      </c>
      <c r="X82" t="e">
        <f t="shared" si="19"/>
        <v>#NAME?</v>
      </c>
      <c r="Y82" t="e">
        <f ca="1" t="shared" si="25"/>
        <v>#NAME?</v>
      </c>
      <c r="Z82" t="e">
        <f t="shared" si="26"/>
        <v>#NAME?</v>
      </c>
      <c r="AC82" t="str">
        <f t="shared" si="27"/>
        <v>54 SURFERS</v>
      </c>
      <c r="AD82" t="e">
        <f t="shared" si="28"/>
        <v>#NAME?</v>
      </c>
      <c r="AE82">
        <v>6</v>
      </c>
      <c r="AF82">
        <v>3</v>
      </c>
      <c r="AG82">
        <v>2</v>
      </c>
      <c r="AH82">
        <v>4</v>
      </c>
      <c r="AI82">
        <v>1</v>
      </c>
      <c r="AJ82">
        <v>5</v>
      </c>
    </row>
    <row r="83" spans="4:36" ht="15">
      <c r="D83" t="s">
        <v>167</v>
      </c>
      <c r="E83" t="s">
        <v>236</v>
      </c>
      <c r="F83" t="s">
        <v>83</v>
      </c>
      <c r="L83" t="s">
        <v>237</v>
      </c>
      <c r="M83" t="s">
        <v>236</v>
      </c>
      <c r="N83">
        <v>13</v>
      </c>
      <c r="O83">
        <v>5</v>
      </c>
      <c r="P83">
        <v>25</v>
      </c>
      <c r="Q83">
        <v>2</v>
      </c>
      <c r="R83" t="e">
        <f t="shared" si="20"/>
        <v>#NAME?</v>
      </c>
      <c r="S83" s="2"/>
      <c r="T83">
        <f t="shared" si="21"/>
        <v>54</v>
      </c>
      <c r="U83" t="str">
        <f t="shared" si="22"/>
        <v>54 SURFERS</v>
      </c>
      <c r="V83" t="str">
        <f t="shared" si="23"/>
        <v>'54 SURFERS'!Heat13</v>
      </c>
      <c r="W83" t="str">
        <f t="shared" si="24"/>
        <v>54 SURFERS</v>
      </c>
      <c r="X83" t="e">
        <f t="shared" si="19"/>
        <v>#NAME?</v>
      </c>
      <c r="Y83" t="e">
        <f ca="1" t="shared" si="25"/>
        <v>#NAME?</v>
      </c>
      <c r="Z83" t="e">
        <f t="shared" si="26"/>
        <v>#NAME?</v>
      </c>
      <c r="AC83" t="str">
        <f t="shared" si="27"/>
        <v>54 SURFERS</v>
      </c>
      <c r="AD83" t="e">
        <f t="shared" si="28"/>
        <v>#NAME?</v>
      </c>
      <c r="AE83">
        <v>5</v>
      </c>
      <c r="AF83">
        <v>3</v>
      </c>
      <c r="AG83">
        <v>1</v>
      </c>
      <c r="AH83">
        <v>2</v>
      </c>
      <c r="AI83">
        <v>4</v>
      </c>
      <c r="AJ83">
        <v>6</v>
      </c>
    </row>
    <row r="84" spans="4:36" ht="15">
      <c r="D84" t="s">
        <v>168</v>
      </c>
      <c r="E84" t="s">
        <v>236</v>
      </c>
      <c r="F84" t="s">
        <v>81</v>
      </c>
      <c r="L84" t="s">
        <v>237</v>
      </c>
      <c r="M84" t="s">
        <v>236</v>
      </c>
      <c r="N84">
        <v>14</v>
      </c>
      <c r="O84">
        <v>13</v>
      </c>
      <c r="P84">
        <v>25</v>
      </c>
      <c r="Q84">
        <v>2</v>
      </c>
      <c r="R84" t="e">
        <f t="shared" si="20"/>
        <v>#NAME?</v>
      </c>
      <c r="S84" s="2"/>
      <c r="T84">
        <f t="shared" si="21"/>
        <v>54</v>
      </c>
      <c r="U84" t="str">
        <f t="shared" si="22"/>
        <v>54 SURFERS</v>
      </c>
      <c r="V84" t="str">
        <f t="shared" si="23"/>
        <v>'54 SURFERS'!Heat14</v>
      </c>
      <c r="W84" t="str">
        <f t="shared" si="24"/>
        <v>54 SURFERS</v>
      </c>
      <c r="X84" t="e">
        <f t="shared" si="19"/>
        <v>#NAME?</v>
      </c>
      <c r="Y84" t="e">
        <f ca="1" t="shared" si="25"/>
        <v>#NAME?</v>
      </c>
      <c r="Z84" t="e">
        <f t="shared" si="26"/>
        <v>#NAME?</v>
      </c>
      <c r="AC84" t="str">
        <f t="shared" si="27"/>
        <v>54 SURFERS</v>
      </c>
      <c r="AD84" t="e">
        <f t="shared" si="28"/>
        <v>#NAME?</v>
      </c>
      <c r="AE84">
        <v>1</v>
      </c>
      <c r="AF84">
        <v>5</v>
      </c>
      <c r="AG84">
        <v>2</v>
      </c>
      <c r="AH84">
        <v>4</v>
      </c>
      <c r="AI84">
        <v>6</v>
      </c>
      <c r="AJ84">
        <v>3</v>
      </c>
    </row>
    <row r="85" spans="4:36" ht="15">
      <c r="D85" t="s">
        <v>169</v>
      </c>
      <c r="E85" t="s">
        <v>236</v>
      </c>
      <c r="F85" t="s">
        <v>88</v>
      </c>
      <c r="L85" t="s">
        <v>237</v>
      </c>
      <c r="M85" t="s">
        <v>236</v>
      </c>
      <c r="N85">
        <v>15</v>
      </c>
      <c r="O85">
        <v>5</v>
      </c>
      <c r="P85">
        <v>30</v>
      </c>
      <c r="Q85">
        <v>3</v>
      </c>
      <c r="R85" t="e">
        <f t="shared" si="20"/>
        <v>#NAME?</v>
      </c>
      <c r="S85" s="2"/>
      <c r="T85">
        <f t="shared" si="21"/>
        <v>54</v>
      </c>
      <c r="U85" t="str">
        <f t="shared" si="22"/>
        <v>54 SURFERS</v>
      </c>
      <c r="V85" t="str">
        <f t="shared" si="23"/>
        <v>'54 SURFERS'!Heat15</v>
      </c>
      <c r="W85" t="str">
        <f t="shared" si="24"/>
        <v>54 SURFERS</v>
      </c>
      <c r="X85" t="e">
        <f t="shared" si="19"/>
        <v>#NAME?</v>
      </c>
      <c r="Y85" t="e">
        <f ca="1" t="shared" si="25"/>
        <v>#NAME?</v>
      </c>
      <c r="Z85" t="e">
        <f t="shared" si="26"/>
        <v>#NAME?</v>
      </c>
      <c r="AC85" t="str">
        <f t="shared" si="27"/>
        <v>54 SURFERS</v>
      </c>
      <c r="AD85" t="e">
        <f t="shared" si="28"/>
        <v>#NAME?</v>
      </c>
      <c r="AE85">
        <v>5</v>
      </c>
      <c r="AF85">
        <v>4</v>
      </c>
      <c r="AG85">
        <v>2</v>
      </c>
      <c r="AH85">
        <v>3</v>
      </c>
      <c r="AI85">
        <v>1</v>
      </c>
      <c r="AJ85">
        <v>6</v>
      </c>
    </row>
    <row r="86" spans="4:36" ht="15">
      <c r="D86" t="s">
        <v>170</v>
      </c>
      <c r="E86" t="s">
        <v>236</v>
      </c>
      <c r="F86" t="s">
        <v>89</v>
      </c>
      <c r="L86" t="s">
        <v>237</v>
      </c>
      <c r="M86" t="s">
        <v>236</v>
      </c>
      <c r="N86">
        <v>16</v>
      </c>
      <c r="O86">
        <v>13</v>
      </c>
      <c r="P86">
        <v>30</v>
      </c>
      <c r="Q86">
        <v>3</v>
      </c>
      <c r="R86" t="e">
        <f t="shared" si="20"/>
        <v>#NAME?</v>
      </c>
      <c r="S86" s="2"/>
      <c r="T86">
        <f t="shared" si="21"/>
        <v>54</v>
      </c>
      <c r="U86" t="str">
        <f t="shared" si="22"/>
        <v>54 SURFERS</v>
      </c>
      <c r="V86" t="str">
        <f t="shared" si="23"/>
        <v>'54 SURFERS'!Heat16</v>
      </c>
      <c r="W86" t="str">
        <f t="shared" si="24"/>
        <v>54 SURFERS</v>
      </c>
      <c r="X86" t="e">
        <f t="shared" si="19"/>
        <v>#NAME?</v>
      </c>
      <c r="Y86" t="e">
        <f ca="1" t="shared" si="25"/>
        <v>#NAME?</v>
      </c>
      <c r="Z86" t="e">
        <f t="shared" si="26"/>
        <v>#NAME?</v>
      </c>
      <c r="AC86" t="str">
        <f t="shared" si="27"/>
        <v>54 SURFERS</v>
      </c>
      <c r="AD86" t="e">
        <f t="shared" si="28"/>
        <v>#NAME?</v>
      </c>
      <c r="AE86">
        <v>6</v>
      </c>
      <c r="AF86">
        <v>1</v>
      </c>
      <c r="AG86">
        <v>3</v>
      </c>
      <c r="AH86">
        <v>4</v>
      </c>
      <c r="AI86">
        <v>2</v>
      </c>
      <c r="AJ86">
        <v>5</v>
      </c>
    </row>
    <row r="87" spans="4:36" ht="15">
      <c r="D87" t="s">
        <v>171</v>
      </c>
      <c r="E87" t="s">
        <v>236</v>
      </c>
      <c r="F87" t="s">
        <v>90</v>
      </c>
      <c r="L87" t="s">
        <v>237</v>
      </c>
      <c r="M87" t="s">
        <v>236</v>
      </c>
      <c r="N87">
        <v>17</v>
      </c>
      <c r="O87">
        <v>21</v>
      </c>
      <c r="P87">
        <v>30</v>
      </c>
      <c r="Q87">
        <v>3</v>
      </c>
      <c r="R87" t="e">
        <f t="shared" si="20"/>
        <v>#NAME?</v>
      </c>
      <c r="S87" s="2"/>
      <c r="T87">
        <f t="shared" si="21"/>
        <v>54</v>
      </c>
      <c r="U87" t="str">
        <f t="shared" si="22"/>
        <v>54 SURFERS</v>
      </c>
      <c r="V87" t="str">
        <f t="shared" si="23"/>
        <v>'54 SURFERS'!Heat17</v>
      </c>
      <c r="W87" t="str">
        <f t="shared" si="24"/>
        <v>54 SURFERS</v>
      </c>
      <c r="X87" t="e">
        <f t="shared" si="19"/>
        <v>#NAME?</v>
      </c>
      <c r="Y87" t="e">
        <f ca="1" t="shared" si="25"/>
        <v>#NAME?</v>
      </c>
      <c r="Z87" t="e">
        <f t="shared" si="26"/>
        <v>#NAME?</v>
      </c>
      <c r="AC87" t="str">
        <f t="shared" si="27"/>
        <v>54 SURFERS</v>
      </c>
      <c r="AD87" t="e">
        <f t="shared" si="28"/>
        <v>#NAME?</v>
      </c>
      <c r="AE87">
        <v>5</v>
      </c>
      <c r="AF87">
        <v>1</v>
      </c>
      <c r="AG87">
        <v>3</v>
      </c>
      <c r="AH87">
        <v>2</v>
      </c>
      <c r="AI87">
        <v>4</v>
      </c>
      <c r="AJ87">
        <v>6</v>
      </c>
    </row>
    <row r="88" spans="4:36" ht="15">
      <c r="D88" t="s">
        <v>172</v>
      </c>
      <c r="E88" t="s">
        <v>238</v>
      </c>
      <c r="F88" t="s">
        <v>250</v>
      </c>
      <c r="L88" t="s">
        <v>237</v>
      </c>
      <c r="M88" t="s">
        <v>236</v>
      </c>
      <c r="N88">
        <v>18</v>
      </c>
      <c r="O88">
        <v>13</v>
      </c>
      <c r="P88">
        <v>35</v>
      </c>
      <c r="Q88">
        <v>4</v>
      </c>
      <c r="R88" t="e">
        <f t="shared" si="20"/>
        <v>#NAME?</v>
      </c>
      <c r="S88" s="2"/>
      <c r="T88">
        <f t="shared" si="21"/>
        <v>54</v>
      </c>
      <c r="U88" t="str">
        <f t="shared" si="22"/>
        <v>54 SURFERS</v>
      </c>
      <c r="V88" t="str">
        <f t="shared" si="23"/>
        <v>'54 SURFERS'!Heat18</v>
      </c>
      <c r="W88" t="str">
        <f t="shared" si="24"/>
        <v>54 SURFERS</v>
      </c>
      <c r="X88" t="e">
        <f t="shared" si="19"/>
        <v>#NAME?</v>
      </c>
      <c r="Y88" t="e">
        <f ca="1" t="shared" si="25"/>
        <v>#NAME?</v>
      </c>
      <c r="Z88" t="e">
        <f t="shared" si="26"/>
        <v>#NAME?</v>
      </c>
      <c r="AC88" t="str">
        <f t="shared" si="27"/>
        <v>54 SURFERS</v>
      </c>
      <c r="AD88" t="e">
        <f t="shared" si="28"/>
        <v>#NAME?</v>
      </c>
      <c r="AE88">
        <v>3</v>
      </c>
      <c r="AF88">
        <v>1</v>
      </c>
      <c r="AG88">
        <v>4</v>
      </c>
      <c r="AH88">
        <v>5</v>
      </c>
      <c r="AI88">
        <v>2</v>
      </c>
      <c r="AJ88">
        <v>6</v>
      </c>
    </row>
    <row r="89" spans="4:36" ht="15">
      <c r="D89" t="s">
        <v>173</v>
      </c>
      <c r="E89" t="s">
        <v>238</v>
      </c>
      <c r="F89" t="s">
        <v>251</v>
      </c>
      <c r="M89" t="s">
        <v>236</v>
      </c>
      <c r="N89">
        <v>19</v>
      </c>
      <c r="O89">
        <v>13</v>
      </c>
      <c r="P89">
        <v>40</v>
      </c>
      <c r="Q89">
        <v>5</v>
      </c>
      <c r="R89" t="e">
        <f t="shared" si="20"/>
        <v>#NAME?</v>
      </c>
      <c r="S89" s="2"/>
      <c r="T89">
        <f t="shared" si="21"/>
        <v>54</v>
      </c>
      <c r="U89" t="str">
        <f t="shared" si="22"/>
        <v>54 SURFERS</v>
      </c>
      <c r="V89" t="str">
        <f t="shared" si="23"/>
        <v>'54 SURFERS'!Heat19</v>
      </c>
      <c r="W89" t="str">
        <f t="shared" si="24"/>
        <v>54 SURFERS</v>
      </c>
      <c r="X89" t="e">
        <f t="shared" si="19"/>
        <v>#NAME?</v>
      </c>
      <c r="Y89" t="e">
        <f ca="1" t="shared" si="25"/>
        <v>#NAME?</v>
      </c>
      <c r="Z89" t="e">
        <f t="shared" si="26"/>
        <v>#NAME?</v>
      </c>
      <c r="AC89" t="str">
        <f t="shared" si="27"/>
        <v>54 SURFERS</v>
      </c>
      <c r="AD89" t="e">
        <f t="shared" si="28"/>
        <v>#NAME?</v>
      </c>
      <c r="AE89">
        <v>6</v>
      </c>
      <c r="AF89">
        <v>2</v>
      </c>
      <c r="AG89">
        <v>5</v>
      </c>
      <c r="AH89">
        <v>4</v>
      </c>
      <c r="AI89">
        <v>1</v>
      </c>
      <c r="AJ89">
        <v>3</v>
      </c>
    </row>
    <row r="90" spans="4:36" ht="15">
      <c r="D90" t="s">
        <v>174</v>
      </c>
      <c r="E90" t="s">
        <v>238</v>
      </c>
      <c r="F90" t="s">
        <v>252</v>
      </c>
      <c r="M90" t="s">
        <v>238</v>
      </c>
      <c r="N90">
        <v>1</v>
      </c>
      <c r="O90">
        <v>5</v>
      </c>
      <c r="P90">
        <v>5</v>
      </c>
      <c r="Q90">
        <v>1</v>
      </c>
      <c r="R90" t="e">
        <f t="shared" si="20"/>
        <v>#NAME?</v>
      </c>
      <c r="S90" s="2"/>
      <c r="T90">
        <f t="shared" si="21"/>
        <v>60</v>
      </c>
      <c r="U90" t="str">
        <f t="shared" si="22"/>
        <v>60 SURFERS</v>
      </c>
      <c r="V90" t="str">
        <f t="shared" si="23"/>
        <v>'60 SURFERS'!Heat1</v>
      </c>
      <c r="W90" t="str">
        <f t="shared" si="24"/>
        <v>60 SURFERS</v>
      </c>
      <c r="X90" t="e">
        <f t="shared" si="19"/>
        <v>#NAME?</v>
      </c>
      <c r="Y90" t="e">
        <f ca="1" t="shared" si="25"/>
        <v>#NAME?</v>
      </c>
      <c r="Z90" t="e">
        <f t="shared" si="26"/>
        <v>#NAME?</v>
      </c>
      <c r="AC90" t="str">
        <f t="shared" si="27"/>
        <v>60 SURFERS</v>
      </c>
      <c r="AD90" t="e">
        <f t="shared" si="28"/>
        <v>#NAME?</v>
      </c>
      <c r="AE90">
        <v>6</v>
      </c>
      <c r="AF90">
        <v>4</v>
      </c>
      <c r="AG90">
        <v>2</v>
      </c>
      <c r="AH90">
        <v>5</v>
      </c>
      <c r="AI90">
        <v>3</v>
      </c>
      <c r="AJ90">
        <v>1</v>
      </c>
    </row>
    <row r="91" spans="4:36" ht="15">
      <c r="D91" t="s">
        <v>175</v>
      </c>
      <c r="E91" t="s">
        <v>238</v>
      </c>
      <c r="F91" t="s">
        <v>253</v>
      </c>
      <c r="M91" t="s">
        <v>238</v>
      </c>
      <c r="N91">
        <v>2</v>
      </c>
      <c r="O91">
        <v>13</v>
      </c>
      <c r="P91">
        <v>5</v>
      </c>
      <c r="Q91">
        <v>1</v>
      </c>
      <c r="R91" t="e">
        <f t="shared" si="20"/>
        <v>#NAME?</v>
      </c>
      <c r="S91" s="2"/>
      <c r="T91">
        <f t="shared" si="21"/>
        <v>60</v>
      </c>
      <c r="U91" t="str">
        <f t="shared" si="22"/>
        <v>60 SURFERS</v>
      </c>
      <c r="V91" t="str">
        <f t="shared" si="23"/>
        <v>'60 SURFERS'!Heat2</v>
      </c>
      <c r="W91" t="str">
        <f t="shared" si="24"/>
        <v>60 SURFERS</v>
      </c>
      <c r="X91" t="e">
        <f t="shared" si="19"/>
        <v>#NAME?</v>
      </c>
      <c r="Y91" t="e">
        <f ca="1" t="shared" si="25"/>
        <v>#NAME?</v>
      </c>
      <c r="Z91" t="e">
        <f t="shared" si="26"/>
        <v>#NAME?</v>
      </c>
      <c r="AC91" t="str">
        <f t="shared" si="27"/>
        <v>60 SURFERS</v>
      </c>
      <c r="AD91" t="e">
        <f t="shared" si="28"/>
        <v>#NAME?</v>
      </c>
      <c r="AE91">
        <v>6</v>
      </c>
      <c r="AF91">
        <v>5</v>
      </c>
      <c r="AG91">
        <v>4</v>
      </c>
      <c r="AH91">
        <v>2</v>
      </c>
      <c r="AI91">
        <v>3</v>
      </c>
      <c r="AJ91">
        <v>1</v>
      </c>
    </row>
    <row r="92" spans="4:36" ht="15">
      <c r="D92" t="s">
        <v>176</v>
      </c>
      <c r="E92" t="s">
        <v>238</v>
      </c>
      <c r="F92" t="s">
        <v>258</v>
      </c>
      <c r="M92" t="s">
        <v>238</v>
      </c>
      <c r="N92">
        <v>3</v>
      </c>
      <c r="O92">
        <v>21</v>
      </c>
      <c r="P92">
        <v>5</v>
      </c>
      <c r="Q92">
        <v>1</v>
      </c>
      <c r="R92" t="e">
        <f t="shared" si="20"/>
        <v>#NAME?</v>
      </c>
      <c r="S92" s="2"/>
      <c r="T92">
        <f t="shared" si="21"/>
        <v>60</v>
      </c>
      <c r="U92" t="str">
        <f t="shared" si="22"/>
        <v>60 SURFERS</v>
      </c>
      <c r="V92" t="str">
        <f t="shared" si="23"/>
        <v>'60 SURFERS'!Heat3</v>
      </c>
      <c r="W92" t="str">
        <f t="shared" si="24"/>
        <v>60 SURFERS</v>
      </c>
      <c r="X92" t="e">
        <f t="shared" si="19"/>
        <v>#NAME?</v>
      </c>
      <c r="Y92" t="e">
        <f ca="1" t="shared" si="25"/>
        <v>#NAME?</v>
      </c>
      <c r="Z92" t="e">
        <f t="shared" si="26"/>
        <v>#NAME?</v>
      </c>
      <c r="AC92" t="str">
        <f t="shared" si="27"/>
        <v>60 SURFERS</v>
      </c>
      <c r="AD92" t="e">
        <f t="shared" si="28"/>
        <v>#NAME?</v>
      </c>
      <c r="AE92">
        <v>1</v>
      </c>
      <c r="AF92">
        <v>4</v>
      </c>
      <c r="AG92">
        <v>5</v>
      </c>
      <c r="AH92">
        <v>2</v>
      </c>
      <c r="AI92">
        <v>6</v>
      </c>
      <c r="AJ92">
        <v>3</v>
      </c>
    </row>
    <row r="93" spans="4:36" ht="15">
      <c r="D93" t="s">
        <v>177</v>
      </c>
      <c r="E93" t="s">
        <v>238</v>
      </c>
      <c r="F93" t="s">
        <v>254</v>
      </c>
      <c r="M93" t="s">
        <v>238</v>
      </c>
      <c r="N93">
        <v>4</v>
      </c>
      <c r="O93">
        <v>29</v>
      </c>
      <c r="P93">
        <v>5</v>
      </c>
      <c r="Q93">
        <v>1</v>
      </c>
      <c r="R93" t="e">
        <f t="shared" si="20"/>
        <v>#NAME?</v>
      </c>
      <c r="S93" s="2"/>
      <c r="T93">
        <f t="shared" si="21"/>
        <v>60</v>
      </c>
      <c r="U93" t="str">
        <f t="shared" si="22"/>
        <v>60 SURFERS</v>
      </c>
      <c r="V93" t="str">
        <f t="shared" si="23"/>
        <v>'60 SURFERS'!Heat4</v>
      </c>
      <c r="W93" t="str">
        <f t="shared" si="24"/>
        <v>60 SURFERS</v>
      </c>
      <c r="X93" t="e">
        <f t="shared" si="19"/>
        <v>#NAME?</v>
      </c>
      <c r="Y93" t="e">
        <f ca="1" t="shared" si="25"/>
        <v>#NAME?</v>
      </c>
      <c r="Z93" t="e">
        <f t="shared" si="26"/>
        <v>#NAME?</v>
      </c>
      <c r="AC93" t="str">
        <f t="shared" si="27"/>
        <v>60 SURFERS</v>
      </c>
      <c r="AD93" t="e">
        <f t="shared" si="28"/>
        <v>#NAME?</v>
      </c>
      <c r="AE93">
        <v>2</v>
      </c>
      <c r="AF93">
        <v>1</v>
      </c>
      <c r="AG93">
        <v>3</v>
      </c>
      <c r="AH93">
        <v>5</v>
      </c>
      <c r="AI93">
        <v>4</v>
      </c>
      <c r="AJ93">
        <v>6</v>
      </c>
    </row>
    <row r="94" spans="4:36" ht="15">
      <c r="D94" t="s">
        <v>373</v>
      </c>
      <c r="E94" t="s">
        <v>238</v>
      </c>
      <c r="F94" t="s">
        <v>255</v>
      </c>
      <c r="M94" t="s">
        <v>238</v>
      </c>
      <c r="N94">
        <v>5</v>
      </c>
      <c r="O94">
        <v>5</v>
      </c>
      <c r="P94">
        <v>10</v>
      </c>
      <c r="Q94">
        <v>1</v>
      </c>
      <c r="R94" t="e">
        <f t="shared" si="20"/>
        <v>#NAME?</v>
      </c>
      <c r="S94" s="2"/>
      <c r="T94">
        <f t="shared" si="21"/>
        <v>60</v>
      </c>
      <c r="U94" t="str">
        <f t="shared" si="22"/>
        <v>60 SURFERS</v>
      </c>
      <c r="V94" t="str">
        <f t="shared" si="23"/>
        <v>'60 SURFERS'!Heat5</v>
      </c>
      <c r="W94" t="str">
        <f t="shared" si="24"/>
        <v>60 SURFERS</v>
      </c>
      <c r="X94" t="e">
        <f t="shared" si="19"/>
        <v>#NAME?</v>
      </c>
      <c r="Y94" t="e">
        <f ca="1" t="shared" si="25"/>
        <v>#NAME?</v>
      </c>
      <c r="Z94" t="e">
        <f t="shared" si="26"/>
        <v>#NAME?</v>
      </c>
      <c r="AC94" t="str">
        <f t="shared" si="27"/>
        <v>60 SURFERS</v>
      </c>
      <c r="AD94" t="e">
        <f t="shared" si="28"/>
        <v>#NAME?</v>
      </c>
      <c r="AE94">
        <v>2</v>
      </c>
      <c r="AF94">
        <v>4</v>
      </c>
      <c r="AG94">
        <v>6</v>
      </c>
      <c r="AH94">
        <v>3</v>
      </c>
      <c r="AI94">
        <v>5</v>
      </c>
      <c r="AJ94">
        <v>1</v>
      </c>
    </row>
    <row r="95" spans="4:36" ht="15">
      <c r="D95" t="s">
        <v>374</v>
      </c>
      <c r="E95" t="s">
        <v>238</v>
      </c>
      <c r="F95" t="s">
        <v>256</v>
      </c>
      <c r="M95" t="s">
        <v>238</v>
      </c>
      <c r="N95">
        <v>6</v>
      </c>
      <c r="O95">
        <v>13</v>
      </c>
      <c r="P95">
        <v>10</v>
      </c>
      <c r="Q95">
        <v>1</v>
      </c>
      <c r="R95" t="e">
        <f t="shared" si="20"/>
        <v>#NAME?</v>
      </c>
      <c r="S95" s="2"/>
      <c r="T95">
        <f t="shared" si="21"/>
        <v>60</v>
      </c>
      <c r="U95" t="str">
        <f t="shared" si="22"/>
        <v>60 SURFERS</v>
      </c>
      <c r="V95" t="str">
        <f t="shared" si="23"/>
        <v>'60 SURFERS'!Heat6</v>
      </c>
      <c r="W95" t="str">
        <f t="shared" si="24"/>
        <v>60 SURFERS</v>
      </c>
      <c r="X95" t="e">
        <f t="shared" si="19"/>
        <v>#NAME?</v>
      </c>
      <c r="Y95" t="e">
        <f ca="1" t="shared" si="25"/>
        <v>#NAME?</v>
      </c>
      <c r="Z95" t="e">
        <f t="shared" si="26"/>
        <v>#NAME?</v>
      </c>
      <c r="AC95" t="str">
        <f t="shared" si="27"/>
        <v>60 SURFERS</v>
      </c>
      <c r="AD95" t="e">
        <f t="shared" si="28"/>
        <v>#NAME?</v>
      </c>
      <c r="AE95">
        <v>4</v>
      </c>
      <c r="AF95">
        <v>3</v>
      </c>
      <c r="AG95">
        <v>6</v>
      </c>
      <c r="AH95">
        <v>1</v>
      </c>
      <c r="AI95">
        <v>2</v>
      </c>
      <c r="AJ95">
        <v>5</v>
      </c>
    </row>
    <row r="96" spans="4:36" ht="15">
      <c r="D96" t="s">
        <v>375</v>
      </c>
      <c r="E96" t="s">
        <v>238</v>
      </c>
      <c r="F96" t="s">
        <v>257</v>
      </c>
      <c r="M96" t="s">
        <v>238</v>
      </c>
      <c r="N96">
        <v>7</v>
      </c>
      <c r="O96">
        <v>21</v>
      </c>
      <c r="P96">
        <v>10</v>
      </c>
      <c r="Q96">
        <v>1</v>
      </c>
      <c r="R96" t="e">
        <f t="shared" si="20"/>
        <v>#NAME?</v>
      </c>
      <c r="S96" s="2"/>
      <c r="T96">
        <f t="shared" si="21"/>
        <v>60</v>
      </c>
      <c r="U96" t="str">
        <f t="shared" si="22"/>
        <v>60 SURFERS</v>
      </c>
      <c r="V96" t="str">
        <f t="shared" si="23"/>
        <v>'60 SURFERS'!Heat7</v>
      </c>
      <c r="W96" t="str">
        <f t="shared" si="24"/>
        <v>60 SURFERS</v>
      </c>
      <c r="X96" t="e">
        <f t="shared" si="19"/>
        <v>#NAME?</v>
      </c>
      <c r="Y96" t="e">
        <f ca="1" t="shared" si="25"/>
        <v>#NAME?</v>
      </c>
      <c r="Z96" t="e">
        <f t="shared" si="26"/>
        <v>#NAME?</v>
      </c>
      <c r="AC96" t="str">
        <f t="shared" si="27"/>
        <v>60 SURFERS</v>
      </c>
      <c r="AD96" t="e">
        <f t="shared" si="28"/>
        <v>#NAME?</v>
      </c>
      <c r="AE96">
        <v>1</v>
      </c>
      <c r="AF96">
        <v>6</v>
      </c>
      <c r="AG96">
        <v>4</v>
      </c>
      <c r="AH96">
        <v>5</v>
      </c>
      <c r="AI96">
        <v>2</v>
      </c>
      <c r="AJ96">
        <v>3</v>
      </c>
    </row>
    <row r="97" spans="4:36" ht="15">
      <c r="D97" t="s">
        <v>376</v>
      </c>
      <c r="E97" t="s">
        <v>238</v>
      </c>
      <c r="F97" t="s">
        <v>259</v>
      </c>
      <c r="M97" t="s">
        <v>238</v>
      </c>
      <c r="N97">
        <v>8</v>
      </c>
      <c r="O97">
        <v>29</v>
      </c>
      <c r="P97">
        <v>10</v>
      </c>
      <c r="Q97">
        <v>1</v>
      </c>
      <c r="R97" t="e">
        <f t="shared" si="20"/>
        <v>#NAME?</v>
      </c>
      <c r="S97" s="2"/>
      <c r="T97">
        <f t="shared" si="21"/>
        <v>60</v>
      </c>
      <c r="U97" t="str">
        <f t="shared" si="22"/>
        <v>60 SURFERS</v>
      </c>
      <c r="V97" t="str">
        <f t="shared" si="23"/>
        <v>'60 SURFERS'!Heat8</v>
      </c>
      <c r="W97" t="str">
        <f t="shared" si="24"/>
        <v>60 SURFERS</v>
      </c>
      <c r="X97" t="e">
        <f t="shared" si="19"/>
        <v>#NAME?</v>
      </c>
      <c r="Y97" t="e">
        <f ca="1" t="shared" si="25"/>
        <v>#NAME?</v>
      </c>
      <c r="Z97" t="e">
        <f t="shared" si="26"/>
        <v>#NAME?</v>
      </c>
      <c r="AC97" t="str">
        <f t="shared" si="27"/>
        <v>60 SURFERS</v>
      </c>
      <c r="AD97" t="e">
        <f t="shared" si="28"/>
        <v>#NAME?</v>
      </c>
      <c r="AE97">
        <v>5</v>
      </c>
      <c r="AF97">
        <v>1</v>
      </c>
      <c r="AG97">
        <v>6</v>
      </c>
      <c r="AH97">
        <v>4</v>
      </c>
      <c r="AI97">
        <v>2</v>
      </c>
      <c r="AJ97">
        <v>3</v>
      </c>
    </row>
    <row r="98" spans="4:36" ht="15">
      <c r="D98" t="s">
        <v>377</v>
      </c>
      <c r="E98" t="s">
        <v>238</v>
      </c>
      <c r="F98" t="s">
        <v>82</v>
      </c>
      <c r="M98" t="s">
        <v>238</v>
      </c>
      <c r="N98">
        <v>9</v>
      </c>
      <c r="O98">
        <v>5</v>
      </c>
      <c r="P98">
        <v>15</v>
      </c>
      <c r="Q98">
        <v>1</v>
      </c>
      <c r="R98" t="e">
        <f t="shared" si="20"/>
        <v>#NAME?</v>
      </c>
      <c r="S98" s="2"/>
      <c r="T98">
        <f t="shared" si="21"/>
        <v>60</v>
      </c>
      <c r="U98" t="str">
        <f t="shared" si="22"/>
        <v>60 SURFERS</v>
      </c>
      <c r="V98" t="str">
        <f t="shared" si="23"/>
        <v>'60 SURFERS'!Heat9</v>
      </c>
      <c r="W98" t="str">
        <f t="shared" si="24"/>
        <v>60 SURFERS</v>
      </c>
      <c r="X98" t="e">
        <f t="shared" si="19"/>
        <v>#NAME?</v>
      </c>
      <c r="Y98" t="e">
        <f ca="1" t="shared" si="25"/>
        <v>#NAME?</v>
      </c>
      <c r="Z98" t="e">
        <f t="shared" si="26"/>
        <v>#NAME?</v>
      </c>
      <c r="AC98" t="str">
        <f t="shared" si="27"/>
        <v>60 SURFERS</v>
      </c>
      <c r="AD98" t="e">
        <f t="shared" si="28"/>
        <v>#NAME?</v>
      </c>
      <c r="AE98">
        <v>2</v>
      </c>
      <c r="AF98">
        <v>4</v>
      </c>
      <c r="AG98">
        <v>5</v>
      </c>
      <c r="AH98">
        <v>6</v>
      </c>
      <c r="AI98">
        <v>3</v>
      </c>
      <c r="AJ98">
        <v>1</v>
      </c>
    </row>
    <row r="99" spans="4:36" ht="15">
      <c r="D99" t="s">
        <v>378</v>
      </c>
      <c r="E99" t="s">
        <v>238</v>
      </c>
      <c r="F99" t="s">
        <v>78</v>
      </c>
      <c r="L99" t="s">
        <v>239</v>
      </c>
      <c r="M99" t="s">
        <v>238</v>
      </c>
      <c r="N99">
        <v>10</v>
      </c>
      <c r="O99">
        <v>13</v>
      </c>
      <c r="P99">
        <v>15</v>
      </c>
      <c r="Q99">
        <v>1</v>
      </c>
      <c r="R99" t="e">
        <f t="shared" si="20"/>
        <v>#NAME?</v>
      </c>
      <c r="S99" s="2"/>
      <c r="T99">
        <f t="shared" si="21"/>
        <v>60</v>
      </c>
      <c r="U99" t="str">
        <f t="shared" si="22"/>
        <v>60 SURFERS</v>
      </c>
      <c r="V99" t="str">
        <f t="shared" si="23"/>
        <v>'60 SURFERS'!Heat10</v>
      </c>
      <c r="W99" t="str">
        <f t="shared" si="24"/>
        <v>60 SURFERS</v>
      </c>
      <c r="X99" t="e">
        <f t="shared" si="19"/>
        <v>#NAME?</v>
      </c>
      <c r="Y99" t="e">
        <f ca="1" t="shared" si="25"/>
        <v>#NAME?</v>
      </c>
      <c r="Z99" t="e">
        <f t="shared" si="26"/>
        <v>#NAME?</v>
      </c>
      <c r="AC99" t="str">
        <f t="shared" si="27"/>
        <v>60 SURFERS</v>
      </c>
      <c r="AD99" t="e">
        <f t="shared" si="28"/>
        <v>#NAME?</v>
      </c>
      <c r="AE99">
        <v>1</v>
      </c>
      <c r="AF99">
        <v>3</v>
      </c>
      <c r="AG99">
        <v>6</v>
      </c>
      <c r="AH99">
        <v>5</v>
      </c>
      <c r="AI99">
        <v>2</v>
      </c>
      <c r="AJ99">
        <v>4</v>
      </c>
    </row>
    <row r="100" spans="4:36" ht="15">
      <c r="D100" t="s">
        <v>187</v>
      </c>
      <c r="E100" t="s">
        <v>238</v>
      </c>
      <c r="F100" t="s">
        <v>80</v>
      </c>
      <c r="L100" t="s">
        <v>239</v>
      </c>
      <c r="M100" t="s">
        <v>238</v>
      </c>
      <c r="N100">
        <v>11</v>
      </c>
      <c r="O100">
        <v>5</v>
      </c>
      <c r="P100">
        <v>20</v>
      </c>
      <c r="Q100">
        <v>2</v>
      </c>
      <c r="R100" t="e">
        <f t="shared" si="20"/>
        <v>#NAME?</v>
      </c>
      <c r="S100" s="2"/>
      <c r="T100">
        <f t="shared" si="21"/>
        <v>60</v>
      </c>
      <c r="U100" t="str">
        <f t="shared" si="22"/>
        <v>60 SURFERS</v>
      </c>
      <c r="V100" t="str">
        <f t="shared" si="23"/>
        <v>'60 SURFERS'!Heat11</v>
      </c>
      <c r="W100" t="str">
        <f t="shared" si="24"/>
        <v>60 SURFERS</v>
      </c>
      <c r="X100" t="e">
        <f t="shared" si="19"/>
        <v>#NAME?</v>
      </c>
      <c r="Y100" t="e">
        <f ca="1" t="shared" si="25"/>
        <v>#NAME?</v>
      </c>
      <c r="Z100" t="e">
        <f t="shared" si="26"/>
        <v>#NAME?</v>
      </c>
      <c r="AC100" t="str">
        <f t="shared" si="27"/>
        <v>60 SURFERS</v>
      </c>
      <c r="AD100" t="e">
        <f t="shared" si="28"/>
        <v>#NAME?</v>
      </c>
      <c r="AE100">
        <v>3</v>
      </c>
      <c r="AF100">
        <v>5</v>
      </c>
      <c r="AG100">
        <v>6</v>
      </c>
      <c r="AH100">
        <v>2</v>
      </c>
      <c r="AI100">
        <v>1</v>
      </c>
      <c r="AJ100">
        <v>4</v>
      </c>
    </row>
    <row r="101" spans="4:36" ht="15">
      <c r="D101" t="s">
        <v>188</v>
      </c>
      <c r="E101" t="s">
        <v>238</v>
      </c>
      <c r="F101" t="s">
        <v>85</v>
      </c>
      <c r="L101" t="s">
        <v>239</v>
      </c>
      <c r="M101" t="s">
        <v>238</v>
      </c>
      <c r="N101">
        <v>12</v>
      </c>
      <c r="O101">
        <v>13</v>
      </c>
      <c r="P101">
        <v>20</v>
      </c>
      <c r="Q101">
        <v>2</v>
      </c>
      <c r="R101" t="e">
        <f t="shared" si="20"/>
        <v>#NAME?</v>
      </c>
      <c r="S101" s="2"/>
      <c r="T101">
        <f t="shared" si="21"/>
        <v>60</v>
      </c>
      <c r="U101" t="str">
        <f t="shared" si="22"/>
        <v>60 SURFERS</v>
      </c>
      <c r="V101" t="str">
        <f t="shared" si="23"/>
        <v>'60 SURFERS'!Heat12</v>
      </c>
      <c r="W101" t="str">
        <f t="shared" si="24"/>
        <v>60 SURFERS</v>
      </c>
      <c r="X101" t="e">
        <f t="shared" si="19"/>
        <v>#NAME?</v>
      </c>
      <c r="Y101" t="e">
        <f ca="1" t="shared" si="25"/>
        <v>#NAME?</v>
      </c>
      <c r="Z101" t="e">
        <f t="shared" si="26"/>
        <v>#NAME?</v>
      </c>
      <c r="AC101" t="str">
        <f t="shared" si="27"/>
        <v>60 SURFERS</v>
      </c>
      <c r="AD101" t="e">
        <f t="shared" si="28"/>
        <v>#NAME?</v>
      </c>
      <c r="AE101">
        <v>1</v>
      </c>
      <c r="AF101">
        <v>5</v>
      </c>
      <c r="AG101">
        <v>4</v>
      </c>
      <c r="AH101">
        <v>6</v>
      </c>
      <c r="AI101">
        <v>2</v>
      </c>
      <c r="AJ101">
        <v>3</v>
      </c>
    </row>
    <row r="102" spans="4:36" ht="15">
      <c r="D102" t="s">
        <v>189</v>
      </c>
      <c r="E102" t="s">
        <v>238</v>
      </c>
      <c r="F102" t="s">
        <v>87</v>
      </c>
      <c r="L102" t="s">
        <v>239</v>
      </c>
      <c r="M102" t="s">
        <v>238</v>
      </c>
      <c r="N102">
        <v>13</v>
      </c>
      <c r="O102">
        <v>21</v>
      </c>
      <c r="P102">
        <v>20</v>
      </c>
      <c r="Q102">
        <v>2</v>
      </c>
      <c r="R102" t="e">
        <f t="shared" si="20"/>
        <v>#NAME?</v>
      </c>
      <c r="S102" s="2"/>
      <c r="T102">
        <f t="shared" si="21"/>
        <v>60</v>
      </c>
      <c r="U102" t="str">
        <f t="shared" si="22"/>
        <v>60 SURFERS</v>
      </c>
      <c r="V102" t="str">
        <f t="shared" si="23"/>
        <v>'60 SURFERS'!Heat13</v>
      </c>
      <c r="W102" t="str">
        <f t="shared" si="24"/>
        <v>60 SURFERS</v>
      </c>
      <c r="X102" t="e">
        <f aca="true" t="shared" si="29" ref="X102:X133">"$"&amp;colname(P102+1)&amp;"$"&amp;O102&amp;":$"&amp;colname(P102+1)&amp;"$"&amp;O102+5</f>
        <v>#NAME?</v>
      </c>
      <c r="Y102" t="e">
        <f ca="1" t="shared" si="25"/>
        <v>#NAME?</v>
      </c>
      <c r="Z102" t="e">
        <f t="shared" si="26"/>
        <v>#NAME?</v>
      </c>
      <c r="AC102" t="str">
        <f t="shared" si="27"/>
        <v>60 SURFERS</v>
      </c>
      <c r="AD102" t="e">
        <f t="shared" si="28"/>
        <v>#NAME?</v>
      </c>
      <c r="AE102">
        <v>2</v>
      </c>
      <c r="AF102">
        <v>3</v>
      </c>
      <c r="AG102">
        <v>4</v>
      </c>
      <c r="AH102">
        <v>6</v>
      </c>
      <c r="AI102">
        <v>5</v>
      </c>
      <c r="AJ102">
        <v>1</v>
      </c>
    </row>
    <row r="103" spans="4:36" ht="15">
      <c r="D103" t="s">
        <v>190</v>
      </c>
      <c r="E103" t="s">
        <v>238</v>
      </c>
      <c r="F103" t="s">
        <v>83</v>
      </c>
      <c r="L103" t="s">
        <v>239</v>
      </c>
      <c r="M103" t="s">
        <v>238</v>
      </c>
      <c r="N103">
        <v>14</v>
      </c>
      <c r="O103">
        <v>5</v>
      </c>
      <c r="P103">
        <v>25</v>
      </c>
      <c r="Q103">
        <v>2</v>
      </c>
      <c r="R103" t="e">
        <f t="shared" si="20"/>
        <v>#NAME?</v>
      </c>
      <c r="S103" s="2"/>
      <c r="T103">
        <f t="shared" si="21"/>
        <v>60</v>
      </c>
      <c r="U103" t="str">
        <f t="shared" si="22"/>
        <v>60 SURFERS</v>
      </c>
      <c r="V103" t="str">
        <f t="shared" si="23"/>
        <v>'60 SURFERS'!Heat14</v>
      </c>
      <c r="W103" t="str">
        <f t="shared" si="24"/>
        <v>60 SURFERS</v>
      </c>
      <c r="X103" t="e">
        <f t="shared" si="29"/>
        <v>#NAME?</v>
      </c>
      <c r="Y103" t="e">
        <f ca="1" t="shared" si="25"/>
        <v>#NAME?</v>
      </c>
      <c r="Z103" t="e">
        <f t="shared" si="26"/>
        <v>#NAME?</v>
      </c>
      <c r="AC103" t="str">
        <f t="shared" si="27"/>
        <v>60 SURFERS</v>
      </c>
      <c r="AD103" t="e">
        <f t="shared" si="28"/>
        <v>#NAME?</v>
      </c>
      <c r="AE103">
        <v>1</v>
      </c>
      <c r="AF103">
        <v>2</v>
      </c>
      <c r="AG103">
        <v>5</v>
      </c>
      <c r="AH103">
        <v>3</v>
      </c>
      <c r="AI103">
        <v>4</v>
      </c>
      <c r="AJ103">
        <v>6</v>
      </c>
    </row>
    <row r="104" spans="4:36" ht="15">
      <c r="D104" t="s">
        <v>191</v>
      </c>
      <c r="E104" t="s">
        <v>238</v>
      </c>
      <c r="F104" t="s">
        <v>81</v>
      </c>
      <c r="L104" t="s">
        <v>239</v>
      </c>
      <c r="M104" t="s">
        <v>238</v>
      </c>
      <c r="N104">
        <v>15</v>
      </c>
      <c r="O104">
        <v>13</v>
      </c>
      <c r="P104">
        <v>25</v>
      </c>
      <c r="Q104">
        <v>2</v>
      </c>
      <c r="R104" t="e">
        <f t="shared" si="20"/>
        <v>#NAME?</v>
      </c>
      <c r="S104" s="2"/>
      <c r="T104">
        <f t="shared" si="21"/>
        <v>60</v>
      </c>
      <c r="U104" t="str">
        <f t="shared" si="22"/>
        <v>60 SURFERS</v>
      </c>
      <c r="V104" t="str">
        <f t="shared" si="23"/>
        <v>'60 SURFERS'!Heat15</v>
      </c>
      <c r="W104" t="str">
        <f t="shared" si="24"/>
        <v>60 SURFERS</v>
      </c>
      <c r="X104" t="e">
        <f t="shared" si="29"/>
        <v>#NAME?</v>
      </c>
      <c r="Y104" t="e">
        <f ca="1" t="shared" si="25"/>
        <v>#NAME?</v>
      </c>
      <c r="Z104" t="e">
        <f t="shared" si="26"/>
        <v>#NAME?</v>
      </c>
      <c r="AC104" t="str">
        <f t="shared" si="27"/>
        <v>60 SURFERS</v>
      </c>
      <c r="AD104" t="e">
        <f t="shared" si="28"/>
        <v>#NAME?</v>
      </c>
      <c r="AE104">
        <v>4</v>
      </c>
      <c r="AF104">
        <v>2</v>
      </c>
      <c r="AG104">
        <v>3</v>
      </c>
      <c r="AH104">
        <v>1</v>
      </c>
      <c r="AI104">
        <v>5</v>
      </c>
      <c r="AJ104">
        <v>6</v>
      </c>
    </row>
    <row r="105" spans="4:36" ht="15">
      <c r="D105" t="s">
        <v>192</v>
      </c>
      <c r="E105" t="s">
        <v>238</v>
      </c>
      <c r="F105" t="s">
        <v>88</v>
      </c>
      <c r="L105" t="s">
        <v>239</v>
      </c>
      <c r="M105" t="s">
        <v>238</v>
      </c>
      <c r="N105">
        <v>16</v>
      </c>
      <c r="O105">
        <v>5</v>
      </c>
      <c r="P105">
        <v>30</v>
      </c>
      <c r="Q105">
        <v>3</v>
      </c>
      <c r="R105" t="e">
        <f t="shared" si="20"/>
        <v>#NAME?</v>
      </c>
      <c r="S105" s="2"/>
      <c r="T105">
        <f t="shared" si="21"/>
        <v>60</v>
      </c>
      <c r="U105" t="str">
        <f t="shared" si="22"/>
        <v>60 SURFERS</v>
      </c>
      <c r="V105" t="str">
        <f t="shared" si="23"/>
        <v>'60 SURFERS'!Heat16</v>
      </c>
      <c r="W105" t="str">
        <f t="shared" si="24"/>
        <v>60 SURFERS</v>
      </c>
      <c r="X105" t="e">
        <f t="shared" si="29"/>
        <v>#NAME?</v>
      </c>
      <c r="Y105" t="e">
        <f ca="1" t="shared" si="25"/>
        <v>#NAME?</v>
      </c>
      <c r="Z105" t="e">
        <f t="shared" si="26"/>
        <v>#NAME?</v>
      </c>
      <c r="AC105" t="str">
        <f t="shared" si="27"/>
        <v>60 SURFERS</v>
      </c>
      <c r="AD105" t="e">
        <f t="shared" si="28"/>
        <v>#NAME?</v>
      </c>
      <c r="AE105">
        <v>5</v>
      </c>
      <c r="AF105">
        <v>6</v>
      </c>
      <c r="AG105">
        <v>3</v>
      </c>
      <c r="AH105">
        <v>4</v>
      </c>
      <c r="AI105">
        <v>1</v>
      </c>
      <c r="AJ105">
        <v>2</v>
      </c>
    </row>
    <row r="106" spans="4:36" ht="15">
      <c r="D106" t="s">
        <v>193</v>
      </c>
      <c r="E106" t="s">
        <v>238</v>
      </c>
      <c r="F106" t="s">
        <v>89</v>
      </c>
      <c r="L106" t="s">
        <v>239</v>
      </c>
      <c r="M106" t="s">
        <v>238</v>
      </c>
      <c r="N106">
        <v>17</v>
      </c>
      <c r="O106">
        <v>13</v>
      </c>
      <c r="P106">
        <v>30</v>
      </c>
      <c r="Q106">
        <v>3</v>
      </c>
      <c r="R106" t="e">
        <f t="shared" si="20"/>
        <v>#NAME?</v>
      </c>
      <c r="S106" s="2"/>
      <c r="T106">
        <f t="shared" si="21"/>
        <v>60</v>
      </c>
      <c r="U106" t="str">
        <f t="shared" si="22"/>
        <v>60 SURFERS</v>
      </c>
      <c r="V106" t="str">
        <f t="shared" si="23"/>
        <v>'60 SURFERS'!Heat17</v>
      </c>
      <c r="W106" t="str">
        <f t="shared" si="24"/>
        <v>60 SURFERS</v>
      </c>
      <c r="X106" t="e">
        <f t="shared" si="29"/>
        <v>#NAME?</v>
      </c>
      <c r="Y106" t="e">
        <f ca="1" t="shared" si="25"/>
        <v>#NAME?</v>
      </c>
      <c r="Z106" t="e">
        <f t="shared" si="26"/>
        <v>#NAME?</v>
      </c>
      <c r="AC106" t="str">
        <f t="shared" si="27"/>
        <v>60 SURFERS</v>
      </c>
      <c r="AD106" t="e">
        <f t="shared" si="28"/>
        <v>#NAME?</v>
      </c>
      <c r="AE106">
        <v>6</v>
      </c>
      <c r="AF106">
        <v>1</v>
      </c>
      <c r="AG106">
        <v>4</v>
      </c>
      <c r="AH106">
        <v>3</v>
      </c>
      <c r="AI106">
        <v>2</v>
      </c>
      <c r="AJ106">
        <v>5</v>
      </c>
    </row>
    <row r="107" spans="4:36" ht="15">
      <c r="D107" t="s">
        <v>194</v>
      </c>
      <c r="E107" t="s">
        <v>238</v>
      </c>
      <c r="F107" t="s">
        <v>90</v>
      </c>
      <c r="L107" t="s">
        <v>239</v>
      </c>
      <c r="M107" t="s">
        <v>238</v>
      </c>
      <c r="N107">
        <v>18</v>
      </c>
      <c r="O107">
        <v>21</v>
      </c>
      <c r="P107">
        <v>30</v>
      </c>
      <c r="Q107">
        <v>3</v>
      </c>
      <c r="R107" t="e">
        <f t="shared" si="20"/>
        <v>#NAME?</v>
      </c>
      <c r="S107" s="2"/>
      <c r="T107">
        <f t="shared" si="21"/>
        <v>60</v>
      </c>
      <c r="U107" t="str">
        <f t="shared" si="22"/>
        <v>60 SURFERS</v>
      </c>
      <c r="V107" t="str">
        <f t="shared" si="23"/>
        <v>'60 SURFERS'!Heat18</v>
      </c>
      <c r="W107" t="str">
        <f t="shared" si="24"/>
        <v>60 SURFERS</v>
      </c>
      <c r="X107" t="e">
        <f t="shared" si="29"/>
        <v>#NAME?</v>
      </c>
      <c r="Y107" t="e">
        <f ca="1" t="shared" si="25"/>
        <v>#NAME?</v>
      </c>
      <c r="Z107" t="e">
        <f t="shared" si="26"/>
        <v>#NAME?</v>
      </c>
      <c r="AC107" t="str">
        <f t="shared" si="27"/>
        <v>60 SURFERS</v>
      </c>
      <c r="AD107" t="e">
        <f t="shared" si="28"/>
        <v>#NAME?</v>
      </c>
      <c r="AE107">
        <v>6</v>
      </c>
      <c r="AF107">
        <v>5</v>
      </c>
      <c r="AG107">
        <v>4</v>
      </c>
      <c r="AH107">
        <v>2</v>
      </c>
      <c r="AI107">
        <v>3</v>
      </c>
      <c r="AJ107">
        <v>1</v>
      </c>
    </row>
    <row r="108" spans="4:36" ht="15">
      <c r="D108" t="s">
        <v>195</v>
      </c>
      <c r="E108" t="s">
        <v>240</v>
      </c>
      <c r="F108" t="s">
        <v>250</v>
      </c>
      <c r="L108" t="s">
        <v>239</v>
      </c>
      <c r="M108" t="s">
        <v>238</v>
      </c>
      <c r="N108">
        <v>19</v>
      </c>
      <c r="O108">
        <v>13</v>
      </c>
      <c r="P108">
        <v>35</v>
      </c>
      <c r="Q108">
        <v>4</v>
      </c>
      <c r="R108" t="e">
        <f t="shared" si="20"/>
        <v>#NAME?</v>
      </c>
      <c r="S108" s="2"/>
      <c r="T108">
        <f t="shared" si="21"/>
        <v>60</v>
      </c>
      <c r="U108" t="str">
        <f t="shared" si="22"/>
        <v>60 SURFERS</v>
      </c>
      <c r="V108" t="str">
        <f t="shared" si="23"/>
        <v>'60 SURFERS'!Heat19</v>
      </c>
      <c r="W108" t="str">
        <f t="shared" si="24"/>
        <v>60 SURFERS</v>
      </c>
      <c r="X108" t="e">
        <f t="shared" si="29"/>
        <v>#NAME?</v>
      </c>
      <c r="Y108" t="e">
        <f ca="1" t="shared" si="25"/>
        <v>#NAME?</v>
      </c>
      <c r="Z108" t="e">
        <f t="shared" si="26"/>
        <v>#NAME?</v>
      </c>
      <c r="AC108" t="str">
        <f t="shared" si="27"/>
        <v>60 SURFERS</v>
      </c>
      <c r="AD108" t="e">
        <f t="shared" si="28"/>
        <v>#NAME?</v>
      </c>
      <c r="AE108">
        <v>3</v>
      </c>
      <c r="AF108">
        <v>2</v>
      </c>
      <c r="AG108">
        <v>5</v>
      </c>
      <c r="AH108">
        <v>4</v>
      </c>
      <c r="AI108">
        <v>1</v>
      </c>
      <c r="AJ108">
        <v>6</v>
      </c>
    </row>
    <row r="109" spans="4:36" ht="15">
      <c r="D109" t="s">
        <v>196</v>
      </c>
      <c r="E109" t="s">
        <v>240</v>
      </c>
      <c r="F109" t="s">
        <v>251</v>
      </c>
      <c r="M109" t="s">
        <v>238</v>
      </c>
      <c r="N109">
        <v>20</v>
      </c>
      <c r="O109">
        <v>13</v>
      </c>
      <c r="P109">
        <v>40</v>
      </c>
      <c r="Q109">
        <v>5</v>
      </c>
      <c r="R109" t="e">
        <f t="shared" si="20"/>
        <v>#NAME?</v>
      </c>
      <c r="S109" s="2"/>
      <c r="T109">
        <f t="shared" si="21"/>
        <v>60</v>
      </c>
      <c r="U109" t="str">
        <f t="shared" si="22"/>
        <v>60 SURFERS</v>
      </c>
      <c r="V109" t="str">
        <f t="shared" si="23"/>
        <v>'60 SURFERS'!Heat20</v>
      </c>
      <c r="W109" t="str">
        <f t="shared" si="24"/>
        <v>60 SURFERS</v>
      </c>
      <c r="X109" t="e">
        <f t="shared" si="29"/>
        <v>#NAME?</v>
      </c>
      <c r="Y109" t="e">
        <f ca="1" t="shared" si="25"/>
        <v>#NAME?</v>
      </c>
      <c r="Z109" t="e">
        <f t="shared" si="26"/>
        <v>#NAME?</v>
      </c>
      <c r="AC109" t="str">
        <f t="shared" si="27"/>
        <v>60 SURFERS</v>
      </c>
      <c r="AD109" t="e">
        <f t="shared" si="28"/>
        <v>#NAME?</v>
      </c>
      <c r="AE109">
        <v>6</v>
      </c>
      <c r="AF109">
        <v>3</v>
      </c>
      <c r="AG109">
        <v>2</v>
      </c>
      <c r="AH109">
        <v>1</v>
      </c>
      <c r="AI109">
        <v>4</v>
      </c>
      <c r="AJ109">
        <v>5</v>
      </c>
    </row>
    <row r="110" spans="4:36" ht="15">
      <c r="D110" t="s">
        <v>197</v>
      </c>
      <c r="E110" t="s">
        <v>240</v>
      </c>
      <c r="F110" t="s">
        <v>252</v>
      </c>
      <c r="M110" t="s">
        <v>240</v>
      </c>
      <c r="N110">
        <v>1</v>
      </c>
      <c r="O110">
        <v>5</v>
      </c>
      <c r="P110">
        <v>5</v>
      </c>
      <c r="Q110">
        <v>1</v>
      </c>
      <c r="R110" t="e">
        <f t="shared" si="20"/>
        <v>#NAME?</v>
      </c>
      <c r="S110" s="2"/>
      <c r="T110">
        <f t="shared" si="21"/>
        <v>66</v>
      </c>
      <c r="U110" t="str">
        <f t="shared" si="22"/>
        <v>66 SURFERS</v>
      </c>
      <c r="V110" t="str">
        <f t="shared" si="23"/>
        <v>'66 SURFERS'!Heat1</v>
      </c>
      <c r="W110" t="str">
        <f t="shared" si="24"/>
        <v>66 SURFERS</v>
      </c>
      <c r="X110" t="e">
        <f t="shared" si="29"/>
        <v>#NAME?</v>
      </c>
      <c r="Y110" t="e">
        <f ca="1" t="shared" si="25"/>
        <v>#NAME?</v>
      </c>
      <c r="Z110" t="e">
        <f t="shared" si="26"/>
        <v>#NAME?</v>
      </c>
      <c r="AC110" t="str">
        <f t="shared" si="27"/>
        <v>66 SURFERS</v>
      </c>
      <c r="AD110" t="e">
        <f t="shared" si="28"/>
        <v>#NAME?</v>
      </c>
      <c r="AE110">
        <v>1</v>
      </c>
      <c r="AF110">
        <v>4</v>
      </c>
      <c r="AG110">
        <v>5</v>
      </c>
      <c r="AH110">
        <v>2</v>
      </c>
      <c r="AI110">
        <v>6</v>
      </c>
      <c r="AJ110">
        <v>3</v>
      </c>
    </row>
    <row r="111" spans="4:36" ht="15">
      <c r="D111" t="s">
        <v>198</v>
      </c>
      <c r="E111" t="s">
        <v>240</v>
      </c>
      <c r="F111" t="s">
        <v>253</v>
      </c>
      <c r="M111" t="s">
        <v>240</v>
      </c>
      <c r="N111">
        <v>2</v>
      </c>
      <c r="O111">
        <v>13</v>
      </c>
      <c r="P111">
        <v>5</v>
      </c>
      <c r="Q111">
        <v>1</v>
      </c>
      <c r="R111" t="e">
        <f t="shared" si="20"/>
        <v>#NAME?</v>
      </c>
      <c r="S111" s="2"/>
      <c r="T111">
        <f t="shared" si="21"/>
        <v>66</v>
      </c>
      <c r="U111" t="str">
        <f t="shared" si="22"/>
        <v>66 SURFERS</v>
      </c>
      <c r="V111" t="str">
        <f t="shared" si="23"/>
        <v>'66 SURFERS'!Heat2</v>
      </c>
      <c r="W111" t="str">
        <f t="shared" si="24"/>
        <v>66 SURFERS</v>
      </c>
      <c r="X111" t="e">
        <f t="shared" si="29"/>
        <v>#NAME?</v>
      </c>
      <c r="Y111" t="e">
        <f ca="1" t="shared" si="25"/>
        <v>#NAME?</v>
      </c>
      <c r="Z111" t="e">
        <f t="shared" si="26"/>
        <v>#NAME?</v>
      </c>
      <c r="AC111" t="str">
        <f t="shared" si="27"/>
        <v>66 SURFERS</v>
      </c>
      <c r="AD111" t="e">
        <f t="shared" si="28"/>
        <v>#NAME?</v>
      </c>
      <c r="AE111">
        <v>4</v>
      </c>
      <c r="AF111">
        <v>3</v>
      </c>
      <c r="AG111">
        <v>5</v>
      </c>
      <c r="AH111">
        <v>1</v>
      </c>
      <c r="AI111">
        <v>2</v>
      </c>
      <c r="AJ111">
        <v>6</v>
      </c>
    </row>
    <row r="112" spans="4:36" ht="15">
      <c r="D112" t="s">
        <v>199</v>
      </c>
      <c r="E112" t="s">
        <v>240</v>
      </c>
      <c r="F112" t="s">
        <v>258</v>
      </c>
      <c r="M112" t="s">
        <v>240</v>
      </c>
      <c r="N112">
        <v>3</v>
      </c>
      <c r="O112">
        <v>21</v>
      </c>
      <c r="P112">
        <v>5</v>
      </c>
      <c r="Q112">
        <v>1</v>
      </c>
      <c r="R112" t="e">
        <f t="shared" si="20"/>
        <v>#NAME?</v>
      </c>
      <c r="S112" s="2"/>
      <c r="T112">
        <f t="shared" si="21"/>
        <v>66</v>
      </c>
      <c r="U112" t="str">
        <f t="shared" si="22"/>
        <v>66 SURFERS</v>
      </c>
      <c r="V112" t="str">
        <f t="shared" si="23"/>
        <v>'66 SURFERS'!Heat3</v>
      </c>
      <c r="W112" t="str">
        <f t="shared" si="24"/>
        <v>66 SURFERS</v>
      </c>
      <c r="X112" t="e">
        <f t="shared" si="29"/>
        <v>#NAME?</v>
      </c>
      <c r="Y112" t="e">
        <f ca="1" t="shared" si="25"/>
        <v>#NAME?</v>
      </c>
      <c r="Z112" t="e">
        <f t="shared" si="26"/>
        <v>#NAME?</v>
      </c>
      <c r="AC112" t="str">
        <f t="shared" si="27"/>
        <v>66 SURFERS</v>
      </c>
      <c r="AD112" t="e">
        <f t="shared" si="28"/>
        <v>#NAME?</v>
      </c>
      <c r="AE112">
        <v>4</v>
      </c>
      <c r="AF112">
        <v>1</v>
      </c>
      <c r="AG112">
        <v>2</v>
      </c>
      <c r="AH112">
        <v>6</v>
      </c>
      <c r="AI112">
        <v>3</v>
      </c>
      <c r="AJ112">
        <v>5</v>
      </c>
    </row>
    <row r="113" spans="4:36" ht="15">
      <c r="D113" t="s">
        <v>200</v>
      </c>
      <c r="E113" t="s">
        <v>240</v>
      </c>
      <c r="F113" t="s">
        <v>260</v>
      </c>
      <c r="M113" t="s">
        <v>240</v>
      </c>
      <c r="N113">
        <v>4</v>
      </c>
      <c r="O113">
        <v>29</v>
      </c>
      <c r="P113">
        <v>5</v>
      </c>
      <c r="Q113">
        <v>1</v>
      </c>
      <c r="R113" t="e">
        <f t="shared" si="20"/>
        <v>#NAME?</v>
      </c>
      <c r="S113" s="2"/>
      <c r="T113">
        <f t="shared" si="21"/>
        <v>66</v>
      </c>
      <c r="U113" t="str">
        <f t="shared" si="22"/>
        <v>66 SURFERS</v>
      </c>
      <c r="V113" t="str">
        <f t="shared" si="23"/>
        <v>'66 SURFERS'!Heat4</v>
      </c>
      <c r="W113" t="str">
        <f t="shared" si="24"/>
        <v>66 SURFERS</v>
      </c>
      <c r="X113" t="e">
        <f t="shared" si="29"/>
        <v>#NAME?</v>
      </c>
      <c r="Y113" t="e">
        <f ca="1" t="shared" si="25"/>
        <v>#NAME?</v>
      </c>
      <c r="Z113" t="e">
        <f t="shared" si="26"/>
        <v>#NAME?</v>
      </c>
      <c r="AC113" t="str">
        <f t="shared" si="27"/>
        <v>66 SURFERS</v>
      </c>
      <c r="AD113" t="e">
        <f t="shared" si="28"/>
        <v>#NAME?</v>
      </c>
      <c r="AE113">
        <v>4</v>
      </c>
      <c r="AF113">
        <v>5</v>
      </c>
      <c r="AG113">
        <v>6</v>
      </c>
      <c r="AH113">
        <v>3</v>
      </c>
      <c r="AI113">
        <v>2</v>
      </c>
      <c r="AJ113">
        <v>1</v>
      </c>
    </row>
    <row r="114" spans="4:36" ht="15">
      <c r="D114" t="s">
        <v>201</v>
      </c>
      <c r="E114" t="s">
        <v>240</v>
      </c>
      <c r="F114" t="s">
        <v>254</v>
      </c>
      <c r="M114" t="s">
        <v>240</v>
      </c>
      <c r="N114">
        <v>5</v>
      </c>
      <c r="O114">
        <v>5</v>
      </c>
      <c r="P114">
        <v>10</v>
      </c>
      <c r="Q114">
        <v>1</v>
      </c>
      <c r="R114" t="e">
        <f t="shared" si="20"/>
        <v>#NAME?</v>
      </c>
      <c r="S114" s="2"/>
      <c r="T114">
        <f t="shared" si="21"/>
        <v>66</v>
      </c>
      <c r="U114" t="str">
        <f t="shared" si="22"/>
        <v>66 SURFERS</v>
      </c>
      <c r="V114" t="str">
        <f t="shared" si="23"/>
        <v>'66 SURFERS'!Heat5</v>
      </c>
      <c r="W114" t="str">
        <f t="shared" si="24"/>
        <v>66 SURFERS</v>
      </c>
      <c r="X114" t="e">
        <f t="shared" si="29"/>
        <v>#NAME?</v>
      </c>
      <c r="Y114" t="e">
        <f ca="1" t="shared" si="25"/>
        <v>#NAME?</v>
      </c>
      <c r="Z114" t="e">
        <f t="shared" si="26"/>
        <v>#NAME?</v>
      </c>
      <c r="AC114" t="str">
        <f t="shared" si="27"/>
        <v>66 SURFERS</v>
      </c>
      <c r="AD114" t="e">
        <f t="shared" si="28"/>
        <v>#NAME?</v>
      </c>
      <c r="AE114">
        <v>5</v>
      </c>
      <c r="AF114">
        <v>2</v>
      </c>
      <c r="AG114">
        <v>1</v>
      </c>
      <c r="AH114">
        <v>6</v>
      </c>
      <c r="AI114">
        <v>4</v>
      </c>
      <c r="AJ114">
        <v>3</v>
      </c>
    </row>
    <row r="115" spans="4:36" ht="15">
      <c r="D115" t="s">
        <v>202</v>
      </c>
      <c r="E115" t="s">
        <v>240</v>
      </c>
      <c r="F115" t="s">
        <v>255</v>
      </c>
      <c r="M115" t="s">
        <v>240</v>
      </c>
      <c r="N115">
        <v>6</v>
      </c>
      <c r="O115">
        <v>13</v>
      </c>
      <c r="P115">
        <v>10</v>
      </c>
      <c r="Q115">
        <v>1</v>
      </c>
      <c r="R115" t="e">
        <f t="shared" si="20"/>
        <v>#NAME?</v>
      </c>
      <c r="S115" s="2"/>
      <c r="T115">
        <f t="shared" si="21"/>
        <v>66</v>
      </c>
      <c r="U115" t="str">
        <f t="shared" si="22"/>
        <v>66 SURFERS</v>
      </c>
      <c r="V115" t="str">
        <f t="shared" si="23"/>
        <v>'66 SURFERS'!Heat6</v>
      </c>
      <c r="W115" t="str">
        <f t="shared" si="24"/>
        <v>66 SURFERS</v>
      </c>
      <c r="X115" t="e">
        <f t="shared" si="29"/>
        <v>#NAME?</v>
      </c>
      <c r="Y115" t="e">
        <f ca="1" t="shared" si="25"/>
        <v>#NAME?</v>
      </c>
      <c r="Z115" t="e">
        <f t="shared" si="26"/>
        <v>#NAME?</v>
      </c>
      <c r="AC115" t="str">
        <f t="shared" si="27"/>
        <v>66 SURFERS</v>
      </c>
      <c r="AD115" t="e">
        <f t="shared" si="28"/>
        <v>#NAME?</v>
      </c>
      <c r="AE115">
        <v>3</v>
      </c>
      <c r="AF115">
        <v>2</v>
      </c>
      <c r="AG115">
        <v>1</v>
      </c>
      <c r="AH115">
        <v>4</v>
      </c>
      <c r="AI115">
        <v>6</v>
      </c>
      <c r="AJ115">
        <v>5</v>
      </c>
    </row>
    <row r="116" spans="4:36" ht="15">
      <c r="D116" t="s">
        <v>203</v>
      </c>
      <c r="E116" t="s">
        <v>240</v>
      </c>
      <c r="F116" t="s">
        <v>256</v>
      </c>
      <c r="M116" t="s">
        <v>240</v>
      </c>
      <c r="N116">
        <v>7</v>
      </c>
      <c r="O116">
        <v>21</v>
      </c>
      <c r="P116">
        <v>10</v>
      </c>
      <c r="Q116">
        <v>1</v>
      </c>
      <c r="R116" t="e">
        <f t="shared" si="20"/>
        <v>#NAME?</v>
      </c>
      <c r="S116" s="2"/>
      <c r="T116">
        <f t="shared" si="21"/>
        <v>66</v>
      </c>
      <c r="U116" t="str">
        <f t="shared" si="22"/>
        <v>66 SURFERS</v>
      </c>
      <c r="V116" t="str">
        <f t="shared" si="23"/>
        <v>'66 SURFERS'!Heat7</v>
      </c>
      <c r="W116" t="str">
        <f t="shared" si="24"/>
        <v>66 SURFERS</v>
      </c>
      <c r="X116" t="e">
        <f t="shared" si="29"/>
        <v>#NAME?</v>
      </c>
      <c r="Y116" t="e">
        <f ca="1" t="shared" si="25"/>
        <v>#NAME?</v>
      </c>
      <c r="Z116" t="e">
        <f t="shared" si="26"/>
        <v>#NAME?</v>
      </c>
      <c r="AC116" t="str">
        <f t="shared" si="27"/>
        <v>66 SURFERS</v>
      </c>
      <c r="AD116" t="e">
        <f t="shared" si="28"/>
        <v>#NAME?</v>
      </c>
      <c r="AE116">
        <v>4</v>
      </c>
      <c r="AF116">
        <v>1</v>
      </c>
      <c r="AG116">
        <v>6</v>
      </c>
      <c r="AH116">
        <v>5</v>
      </c>
      <c r="AI116">
        <v>3</v>
      </c>
      <c r="AJ116">
        <v>2</v>
      </c>
    </row>
    <row r="117" spans="4:36" ht="15">
      <c r="D117" t="s">
        <v>204</v>
      </c>
      <c r="E117" t="s">
        <v>240</v>
      </c>
      <c r="F117" t="s">
        <v>257</v>
      </c>
      <c r="M117" t="s">
        <v>240</v>
      </c>
      <c r="N117">
        <v>8</v>
      </c>
      <c r="O117">
        <v>29</v>
      </c>
      <c r="P117">
        <v>10</v>
      </c>
      <c r="Q117">
        <v>1</v>
      </c>
      <c r="R117" t="e">
        <f t="shared" si="20"/>
        <v>#NAME?</v>
      </c>
      <c r="S117" s="2"/>
      <c r="T117">
        <f t="shared" si="21"/>
        <v>66</v>
      </c>
      <c r="U117" t="str">
        <f t="shared" si="22"/>
        <v>66 SURFERS</v>
      </c>
      <c r="V117" t="str">
        <f t="shared" si="23"/>
        <v>'66 SURFERS'!Heat8</v>
      </c>
      <c r="W117" t="str">
        <f t="shared" si="24"/>
        <v>66 SURFERS</v>
      </c>
      <c r="X117" t="e">
        <f t="shared" si="29"/>
        <v>#NAME?</v>
      </c>
      <c r="Y117" t="e">
        <f ca="1" t="shared" si="25"/>
        <v>#NAME?</v>
      </c>
      <c r="Z117" t="e">
        <f t="shared" si="26"/>
        <v>#NAME?</v>
      </c>
      <c r="AC117" t="str">
        <f t="shared" si="27"/>
        <v>66 SURFERS</v>
      </c>
      <c r="AD117" t="e">
        <f t="shared" si="28"/>
        <v>#NAME?</v>
      </c>
      <c r="AE117">
        <v>5</v>
      </c>
      <c r="AF117">
        <v>1</v>
      </c>
      <c r="AG117">
        <v>3</v>
      </c>
      <c r="AH117">
        <v>6</v>
      </c>
      <c r="AI117">
        <v>2</v>
      </c>
      <c r="AJ117">
        <v>4</v>
      </c>
    </row>
    <row r="118" spans="4:36" ht="15">
      <c r="D118" t="s">
        <v>205</v>
      </c>
      <c r="E118" t="s">
        <v>240</v>
      </c>
      <c r="F118" t="s">
        <v>259</v>
      </c>
      <c r="M118" t="s">
        <v>240</v>
      </c>
      <c r="N118">
        <v>9</v>
      </c>
      <c r="O118">
        <v>5</v>
      </c>
      <c r="P118">
        <v>15</v>
      </c>
      <c r="Q118">
        <v>1</v>
      </c>
      <c r="R118" t="e">
        <f t="shared" si="20"/>
        <v>#NAME?</v>
      </c>
      <c r="S118" s="2"/>
      <c r="T118">
        <f t="shared" si="21"/>
        <v>66</v>
      </c>
      <c r="U118" t="str">
        <f t="shared" si="22"/>
        <v>66 SURFERS</v>
      </c>
      <c r="V118" t="str">
        <f t="shared" si="23"/>
        <v>'66 SURFERS'!Heat9</v>
      </c>
      <c r="W118" t="str">
        <f t="shared" si="24"/>
        <v>66 SURFERS</v>
      </c>
      <c r="X118" t="e">
        <f t="shared" si="29"/>
        <v>#NAME?</v>
      </c>
      <c r="Y118" t="e">
        <f ca="1" t="shared" si="25"/>
        <v>#NAME?</v>
      </c>
      <c r="Z118" t="e">
        <f t="shared" si="26"/>
        <v>#NAME?</v>
      </c>
      <c r="AC118" t="str">
        <f t="shared" si="27"/>
        <v>66 SURFERS</v>
      </c>
      <c r="AD118" t="e">
        <f t="shared" si="28"/>
        <v>#NAME?</v>
      </c>
      <c r="AE118">
        <v>2</v>
      </c>
      <c r="AF118">
        <v>4</v>
      </c>
      <c r="AG118">
        <v>3</v>
      </c>
      <c r="AH118">
        <v>6</v>
      </c>
      <c r="AI118">
        <v>1</v>
      </c>
      <c r="AJ118">
        <v>5</v>
      </c>
    </row>
    <row r="119" spans="4:36" ht="15">
      <c r="D119" t="s">
        <v>206</v>
      </c>
      <c r="E119" t="s">
        <v>240</v>
      </c>
      <c r="F119" t="s">
        <v>82</v>
      </c>
      <c r="M119" t="s">
        <v>240</v>
      </c>
      <c r="N119">
        <v>10</v>
      </c>
      <c r="O119">
        <v>13</v>
      </c>
      <c r="P119">
        <v>15</v>
      </c>
      <c r="Q119">
        <v>1</v>
      </c>
      <c r="R119" t="e">
        <f t="shared" si="20"/>
        <v>#NAME?</v>
      </c>
      <c r="S119" s="2"/>
      <c r="T119">
        <f t="shared" si="21"/>
        <v>66</v>
      </c>
      <c r="U119" t="str">
        <f t="shared" si="22"/>
        <v>66 SURFERS</v>
      </c>
      <c r="V119" t="str">
        <f t="shared" si="23"/>
        <v>'66 SURFERS'!Heat10</v>
      </c>
      <c r="W119" t="str">
        <f t="shared" si="24"/>
        <v>66 SURFERS</v>
      </c>
      <c r="X119" t="e">
        <f t="shared" si="29"/>
        <v>#NAME?</v>
      </c>
      <c r="Y119" t="e">
        <f ca="1" t="shared" si="25"/>
        <v>#NAME?</v>
      </c>
      <c r="Z119" t="e">
        <f t="shared" si="26"/>
        <v>#NAME?</v>
      </c>
      <c r="AC119" t="str">
        <f t="shared" si="27"/>
        <v>66 SURFERS</v>
      </c>
      <c r="AD119" t="e">
        <f t="shared" si="28"/>
        <v>#NAME?</v>
      </c>
      <c r="AE119">
        <v>3</v>
      </c>
      <c r="AF119">
        <v>1</v>
      </c>
      <c r="AG119">
        <v>6</v>
      </c>
      <c r="AH119">
        <v>4</v>
      </c>
      <c r="AI119">
        <v>2</v>
      </c>
      <c r="AJ119">
        <v>5</v>
      </c>
    </row>
    <row r="120" spans="4:36" ht="15">
      <c r="D120" t="s">
        <v>207</v>
      </c>
      <c r="E120" t="s">
        <v>240</v>
      </c>
      <c r="F120" t="s">
        <v>78</v>
      </c>
      <c r="L120" t="s">
        <v>241</v>
      </c>
      <c r="M120" t="s">
        <v>240</v>
      </c>
      <c r="N120">
        <v>11</v>
      </c>
      <c r="O120">
        <v>21</v>
      </c>
      <c r="P120">
        <v>15</v>
      </c>
      <c r="Q120">
        <v>1</v>
      </c>
      <c r="R120" t="e">
        <f t="shared" si="20"/>
        <v>#NAME?</v>
      </c>
      <c r="S120" s="2"/>
      <c r="T120">
        <f t="shared" si="21"/>
        <v>66</v>
      </c>
      <c r="U120" t="str">
        <f t="shared" si="22"/>
        <v>66 SURFERS</v>
      </c>
      <c r="V120" t="str">
        <f t="shared" si="23"/>
        <v>'66 SURFERS'!Heat11</v>
      </c>
      <c r="W120" t="str">
        <f t="shared" si="24"/>
        <v>66 SURFERS</v>
      </c>
      <c r="X120" t="e">
        <f t="shared" si="29"/>
        <v>#NAME?</v>
      </c>
      <c r="Y120" t="e">
        <f ca="1" t="shared" si="25"/>
        <v>#NAME?</v>
      </c>
      <c r="Z120" t="e">
        <f t="shared" si="26"/>
        <v>#NAME?</v>
      </c>
      <c r="AC120" t="str">
        <f t="shared" si="27"/>
        <v>66 SURFERS</v>
      </c>
      <c r="AD120" t="e">
        <f t="shared" si="28"/>
        <v>#NAME?</v>
      </c>
      <c r="AE120">
        <v>4</v>
      </c>
      <c r="AF120">
        <v>6</v>
      </c>
      <c r="AG120">
        <v>3</v>
      </c>
      <c r="AH120">
        <v>1</v>
      </c>
      <c r="AI120">
        <v>5</v>
      </c>
      <c r="AJ120">
        <v>2</v>
      </c>
    </row>
    <row r="121" spans="4:36" ht="15">
      <c r="D121" t="s">
        <v>208</v>
      </c>
      <c r="E121" t="s">
        <v>240</v>
      </c>
      <c r="F121" t="s">
        <v>80</v>
      </c>
      <c r="L121" t="s">
        <v>241</v>
      </c>
      <c r="M121" t="s">
        <v>240</v>
      </c>
      <c r="N121">
        <v>12</v>
      </c>
      <c r="O121">
        <v>5</v>
      </c>
      <c r="P121">
        <v>20</v>
      </c>
      <c r="Q121">
        <v>2</v>
      </c>
      <c r="R121" t="e">
        <f t="shared" si="20"/>
        <v>#NAME?</v>
      </c>
      <c r="S121" s="2"/>
      <c r="T121">
        <f t="shared" si="21"/>
        <v>66</v>
      </c>
      <c r="U121" t="str">
        <f t="shared" si="22"/>
        <v>66 SURFERS</v>
      </c>
      <c r="V121" t="str">
        <f t="shared" si="23"/>
        <v>'66 SURFERS'!Heat12</v>
      </c>
      <c r="W121" t="str">
        <f t="shared" si="24"/>
        <v>66 SURFERS</v>
      </c>
      <c r="X121" t="e">
        <f t="shared" si="29"/>
        <v>#NAME?</v>
      </c>
      <c r="Y121" t="e">
        <f ca="1" t="shared" si="25"/>
        <v>#NAME?</v>
      </c>
      <c r="Z121" t="e">
        <f t="shared" si="26"/>
        <v>#NAME?</v>
      </c>
      <c r="AC121" t="str">
        <f t="shared" si="27"/>
        <v>66 SURFERS</v>
      </c>
      <c r="AD121" t="e">
        <f t="shared" si="28"/>
        <v>#NAME?</v>
      </c>
      <c r="AE121">
        <v>2</v>
      </c>
      <c r="AF121">
        <v>4</v>
      </c>
      <c r="AG121">
        <v>3</v>
      </c>
      <c r="AH121">
        <v>5</v>
      </c>
      <c r="AI121">
        <v>1</v>
      </c>
      <c r="AJ121">
        <v>6</v>
      </c>
    </row>
    <row r="122" spans="4:36" ht="15">
      <c r="D122" t="s">
        <v>209</v>
      </c>
      <c r="E122" t="s">
        <v>240</v>
      </c>
      <c r="F122" t="s">
        <v>91</v>
      </c>
      <c r="L122" t="s">
        <v>241</v>
      </c>
      <c r="M122" t="s">
        <v>240</v>
      </c>
      <c r="N122">
        <v>13</v>
      </c>
      <c r="O122">
        <v>13</v>
      </c>
      <c r="P122">
        <v>20</v>
      </c>
      <c r="Q122">
        <v>2</v>
      </c>
      <c r="R122" t="e">
        <f t="shared" si="20"/>
        <v>#NAME?</v>
      </c>
      <c r="S122" s="2"/>
      <c r="T122">
        <f t="shared" si="21"/>
        <v>66</v>
      </c>
      <c r="U122" t="str">
        <f t="shared" si="22"/>
        <v>66 SURFERS</v>
      </c>
      <c r="V122" t="str">
        <f t="shared" si="23"/>
        <v>'66 SURFERS'!Heat13</v>
      </c>
      <c r="W122" t="str">
        <f t="shared" si="24"/>
        <v>66 SURFERS</v>
      </c>
      <c r="X122" t="e">
        <f t="shared" si="29"/>
        <v>#NAME?</v>
      </c>
      <c r="Y122" t="e">
        <f ca="1" t="shared" si="25"/>
        <v>#NAME?</v>
      </c>
      <c r="Z122" t="e">
        <f t="shared" si="26"/>
        <v>#NAME?</v>
      </c>
      <c r="AC122" t="str">
        <f t="shared" si="27"/>
        <v>66 SURFERS</v>
      </c>
      <c r="AD122" t="e">
        <f t="shared" si="28"/>
        <v>#NAME?</v>
      </c>
      <c r="AE122">
        <v>4</v>
      </c>
      <c r="AF122">
        <v>2</v>
      </c>
      <c r="AG122">
        <v>1</v>
      </c>
      <c r="AH122">
        <v>6</v>
      </c>
      <c r="AI122">
        <v>3</v>
      </c>
      <c r="AJ122">
        <v>5</v>
      </c>
    </row>
    <row r="123" spans="4:36" ht="15">
      <c r="D123" t="s">
        <v>210</v>
      </c>
      <c r="E123" t="s">
        <v>240</v>
      </c>
      <c r="F123" t="s">
        <v>83</v>
      </c>
      <c r="L123" t="s">
        <v>241</v>
      </c>
      <c r="M123" t="s">
        <v>240</v>
      </c>
      <c r="N123">
        <v>14</v>
      </c>
      <c r="O123">
        <v>21</v>
      </c>
      <c r="P123">
        <v>20</v>
      </c>
      <c r="Q123">
        <v>2</v>
      </c>
      <c r="R123" t="e">
        <f t="shared" si="20"/>
        <v>#NAME?</v>
      </c>
      <c r="S123" s="2"/>
      <c r="T123">
        <f t="shared" si="21"/>
        <v>66</v>
      </c>
      <c r="U123" t="str">
        <f t="shared" si="22"/>
        <v>66 SURFERS</v>
      </c>
      <c r="V123" t="str">
        <f t="shared" si="23"/>
        <v>'66 SURFERS'!Heat14</v>
      </c>
      <c r="W123" t="str">
        <f t="shared" si="24"/>
        <v>66 SURFERS</v>
      </c>
      <c r="X123" t="e">
        <f t="shared" si="29"/>
        <v>#NAME?</v>
      </c>
      <c r="Y123" t="e">
        <f ca="1" t="shared" si="25"/>
        <v>#NAME?</v>
      </c>
      <c r="Z123" t="e">
        <f t="shared" si="26"/>
        <v>#NAME?</v>
      </c>
      <c r="AC123" t="str">
        <f t="shared" si="27"/>
        <v>66 SURFERS</v>
      </c>
      <c r="AD123" t="e">
        <f t="shared" si="28"/>
        <v>#NAME?</v>
      </c>
      <c r="AE123">
        <v>3</v>
      </c>
      <c r="AF123">
        <v>2</v>
      </c>
      <c r="AG123">
        <v>4</v>
      </c>
      <c r="AH123">
        <v>5</v>
      </c>
      <c r="AI123">
        <v>1</v>
      </c>
      <c r="AJ123">
        <v>6</v>
      </c>
    </row>
    <row r="124" spans="4:36" ht="15">
      <c r="D124" t="s">
        <v>211</v>
      </c>
      <c r="E124" t="s">
        <v>240</v>
      </c>
      <c r="F124" t="s">
        <v>81</v>
      </c>
      <c r="L124" t="s">
        <v>241</v>
      </c>
      <c r="M124" t="s">
        <v>240</v>
      </c>
      <c r="N124">
        <v>15</v>
      </c>
      <c r="O124">
        <v>5</v>
      </c>
      <c r="P124">
        <v>25</v>
      </c>
      <c r="Q124">
        <v>2</v>
      </c>
      <c r="R124" t="e">
        <f t="shared" si="20"/>
        <v>#NAME?</v>
      </c>
      <c r="S124" s="2"/>
      <c r="T124">
        <f t="shared" si="21"/>
        <v>66</v>
      </c>
      <c r="U124" t="str">
        <f t="shared" si="22"/>
        <v>66 SURFERS</v>
      </c>
      <c r="V124" t="str">
        <f t="shared" si="23"/>
        <v>'66 SURFERS'!Heat15</v>
      </c>
      <c r="W124" t="str">
        <f t="shared" si="24"/>
        <v>66 SURFERS</v>
      </c>
      <c r="X124" t="e">
        <f t="shared" si="29"/>
        <v>#NAME?</v>
      </c>
      <c r="Y124" t="e">
        <f ca="1" t="shared" si="25"/>
        <v>#NAME?</v>
      </c>
      <c r="Z124" t="e">
        <f t="shared" si="26"/>
        <v>#NAME?</v>
      </c>
      <c r="AC124" t="str">
        <f t="shared" si="27"/>
        <v>66 SURFERS</v>
      </c>
      <c r="AD124" t="e">
        <f t="shared" si="28"/>
        <v>#NAME?</v>
      </c>
      <c r="AE124">
        <v>2</v>
      </c>
      <c r="AF124">
        <v>6</v>
      </c>
      <c r="AG124">
        <v>5</v>
      </c>
      <c r="AH124">
        <v>3</v>
      </c>
      <c r="AI124">
        <v>1</v>
      </c>
      <c r="AJ124">
        <v>4</v>
      </c>
    </row>
    <row r="125" spans="4:36" ht="15">
      <c r="D125" t="s">
        <v>212</v>
      </c>
      <c r="E125" t="s">
        <v>240</v>
      </c>
      <c r="F125" t="s">
        <v>92</v>
      </c>
      <c r="L125" t="s">
        <v>241</v>
      </c>
      <c r="M125" t="s">
        <v>240</v>
      </c>
      <c r="N125">
        <v>16</v>
      </c>
      <c r="O125">
        <v>13</v>
      </c>
      <c r="P125">
        <v>25</v>
      </c>
      <c r="Q125">
        <v>2</v>
      </c>
      <c r="R125" t="e">
        <f t="shared" si="20"/>
        <v>#NAME?</v>
      </c>
      <c r="S125" s="2"/>
      <c r="T125">
        <f t="shared" si="21"/>
        <v>66</v>
      </c>
      <c r="U125" t="str">
        <f t="shared" si="22"/>
        <v>66 SURFERS</v>
      </c>
      <c r="V125" t="str">
        <f t="shared" si="23"/>
        <v>'66 SURFERS'!Heat16</v>
      </c>
      <c r="W125" t="str">
        <f t="shared" si="24"/>
        <v>66 SURFERS</v>
      </c>
      <c r="X125" t="e">
        <f t="shared" si="29"/>
        <v>#NAME?</v>
      </c>
      <c r="Y125" t="e">
        <f ca="1" t="shared" si="25"/>
        <v>#NAME?</v>
      </c>
      <c r="Z125" t="e">
        <f t="shared" si="26"/>
        <v>#NAME?</v>
      </c>
      <c r="AC125" t="str">
        <f t="shared" si="27"/>
        <v>66 SURFERS</v>
      </c>
      <c r="AD125" t="e">
        <f t="shared" si="28"/>
        <v>#NAME?</v>
      </c>
      <c r="AE125">
        <v>5</v>
      </c>
      <c r="AF125">
        <v>3</v>
      </c>
      <c r="AG125">
        <v>4</v>
      </c>
      <c r="AH125">
        <v>2</v>
      </c>
      <c r="AI125">
        <v>6</v>
      </c>
      <c r="AJ125">
        <v>1</v>
      </c>
    </row>
    <row r="126" spans="4:36" ht="15">
      <c r="D126" t="s">
        <v>213</v>
      </c>
      <c r="E126" t="s">
        <v>240</v>
      </c>
      <c r="F126" t="s">
        <v>84</v>
      </c>
      <c r="L126" t="s">
        <v>242</v>
      </c>
      <c r="M126" t="s">
        <v>240</v>
      </c>
      <c r="N126">
        <v>17</v>
      </c>
      <c r="O126">
        <v>21</v>
      </c>
      <c r="P126">
        <v>25</v>
      </c>
      <c r="Q126">
        <v>2</v>
      </c>
      <c r="R126" t="e">
        <f t="shared" si="20"/>
        <v>#NAME?</v>
      </c>
      <c r="S126" s="2"/>
      <c r="T126">
        <f t="shared" si="21"/>
        <v>66</v>
      </c>
      <c r="U126" t="str">
        <f t="shared" si="22"/>
        <v>66 SURFERS</v>
      </c>
      <c r="V126" t="str">
        <f t="shared" si="23"/>
        <v>'66 SURFERS'!Heat17</v>
      </c>
      <c r="W126" t="str">
        <f t="shared" si="24"/>
        <v>66 SURFERS</v>
      </c>
      <c r="X126" t="e">
        <f t="shared" si="29"/>
        <v>#NAME?</v>
      </c>
      <c r="Y126" t="e">
        <f ca="1" t="shared" si="25"/>
        <v>#NAME?</v>
      </c>
      <c r="Z126" t="e">
        <f t="shared" si="26"/>
        <v>#NAME?</v>
      </c>
      <c r="AC126" t="str">
        <f t="shared" si="27"/>
        <v>66 SURFERS</v>
      </c>
      <c r="AD126" t="e">
        <f t="shared" si="28"/>
        <v>#NAME?</v>
      </c>
      <c r="AE126">
        <v>3</v>
      </c>
      <c r="AF126">
        <v>6</v>
      </c>
      <c r="AG126">
        <v>4</v>
      </c>
      <c r="AH126">
        <v>1</v>
      </c>
      <c r="AI126">
        <v>2</v>
      </c>
      <c r="AJ126">
        <v>5</v>
      </c>
    </row>
    <row r="127" spans="4:36" ht="15">
      <c r="D127" t="s">
        <v>214</v>
      </c>
      <c r="E127" t="s">
        <v>240</v>
      </c>
      <c r="F127" t="s">
        <v>89</v>
      </c>
      <c r="L127" t="s">
        <v>242</v>
      </c>
      <c r="M127" t="s">
        <v>240</v>
      </c>
      <c r="N127">
        <v>18</v>
      </c>
      <c r="O127">
        <v>5</v>
      </c>
      <c r="P127">
        <v>30</v>
      </c>
      <c r="Q127">
        <v>3</v>
      </c>
      <c r="R127" t="e">
        <f t="shared" si="20"/>
        <v>#NAME?</v>
      </c>
      <c r="S127" s="2"/>
      <c r="T127">
        <f t="shared" si="21"/>
        <v>66</v>
      </c>
      <c r="U127" t="str">
        <f t="shared" si="22"/>
        <v>66 SURFERS</v>
      </c>
      <c r="V127" t="str">
        <f t="shared" si="23"/>
        <v>'66 SURFERS'!Heat18</v>
      </c>
      <c r="W127" t="str">
        <f t="shared" si="24"/>
        <v>66 SURFERS</v>
      </c>
      <c r="X127" t="e">
        <f t="shared" si="29"/>
        <v>#NAME?</v>
      </c>
      <c r="Y127" t="e">
        <f ca="1" t="shared" si="25"/>
        <v>#NAME?</v>
      </c>
      <c r="Z127" t="e">
        <f t="shared" si="26"/>
        <v>#NAME?</v>
      </c>
      <c r="AC127" t="str">
        <f t="shared" si="27"/>
        <v>66 SURFERS</v>
      </c>
      <c r="AD127" t="e">
        <f t="shared" si="28"/>
        <v>#NAME?</v>
      </c>
      <c r="AE127">
        <v>3</v>
      </c>
      <c r="AF127">
        <v>1</v>
      </c>
      <c r="AG127">
        <v>6</v>
      </c>
      <c r="AH127">
        <v>5</v>
      </c>
      <c r="AI127">
        <v>2</v>
      </c>
      <c r="AJ127">
        <v>4</v>
      </c>
    </row>
    <row r="128" spans="4:36" ht="15">
      <c r="D128" t="s">
        <v>215</v>
      </c>
      <c r="E128" t="s">
        <v>240</v>
      </c>
      <c r="F128" t="s">
        <v>93</v>
      </c>
      <c r="L128" t="s">
        <v>242</v>
      </c>
      <c r="M128" t="s">
        <v>240</v>
      </c>
      <c r="N128">
        <v>19</v>
      </c>
      <c r="O128">
        <v>13</v>
      </c>
      <c r="P128">
        <v>30</v>
      </c>
      <c r="Q128">
        <v>3</v>
      </c>
      <c r="R128" t="e">
        <f t="shared" si="20"/>
        <v>#NAME?</v>
      </c>
      <c r="S128" s="2"/>
      <c r="T128">
        <f t="shared" si="21"/>
        <v>66</v>
      </c>
      <c r="U128" t="str">
        <f t="shared" si="22"/>
        <v>66 SURFERS</v>
      </c>
      <c r="V128" t="str">
        <f t="shared" si="23"/>
        <v>'66 SURFERS'!Heat19</v>
      </c>
      <c r="W128" t="str">
        <f t="shared" si="24"/>
        <v>66 SURFERS</v>
      </c>
      <c r="X128" t="e">
        <f t="shared" si="29"/>
        <v>#NAME?</v>
      </c>
      <c r="Y128" t="e">
        <f ca="1" t="shared" si="25"/>
        <v>#NAME?</v>
      </c>
      <c r="Z128" t="e">
        <f t="shared" si="26"/>
        <v>#NAME?</v>
      </c>
      <c r="AC128" t="str">
        <f t="shared" si="27"/>
        <v>66 SURFERS</v>
      </c>
      <c r="AD128" t="e">
        <f t="shared" si="28"/>
        <v>#NAME?</v>
      </c>
      <c r="AE128">
        <v>5</v>
      </c>
      <c r="AF128">
        <v>1</v>
      </c>
      <c r="AG128">
        <v>3</v>
      </c>
      <c r="AH128">
        <v>4</v>
      </c>
      <c r="AI128">
        <v>6</v>
      </c>
      <c r="AJ128">
        <v>2</v>
      </c>
    </row>
    <row r="129" spans="4:36" ht="15">
      <c r="D129" t="s">
        <v>216</v>
      </c>
      <c r="E129" t="s">
        <v>240</v>
      </c>
      <c r="F129" t="s">
        <v>94</v>
      </c>
      <c r="L129" t="s">
        <v>242</v>
      </c>
      <c r="M129" t="s">
        <v>240</v>
      </c>
      <c r="N129">
        <v>20</v>
      </c>
      <c r="O129">
        <v>21</v>
      </c>
      <c r="P129">
        <v>30</v>
      </c>
      <c r="Q129">
        <v>3</v>
      </c>
      <c r="R129" t="e">
        <f t="shared" si="20"/>
        <v>#NAME?</v>
      </c>
      <c r="S129" s="2"/>
      <c r="T129">
        <f t="shared" si="21"/>
        <v>66</v>
      </c>
      <c r="U129" t="str">
        <f t="shared" si="22"/>
        <v>66 SURFERS</v>
      </c>
      <c r="V129" t="str">
        <f t="shared" si="23"/>
        <v>'66 SURFERS'!Heat20</v>
      </c>
      <c r="W129" t="str">
        <f t="shared" si="24"/>
        <v>66 SURFERS</v>
      </c>
      <c r="X129" t="e">
        <f t="shared" si="29"/>
        <v>#NAME?</v>
      </c>
      <c r="Y129" t="e">
        <f ca="1" t="shared" si="25"/>
        <v>#NAME?</v>
      </c>
      <c r="Z129" t="e">
        <f t="shared" si="26"/>
        <v>#NAME?</v>
      </c>
      <c r="AC129" t="str">
        <f t="shared" si="27"/>
        <v>66 SURFERS</v>
      </c>
      <c r="AD129" t="e">
        <f t="shared" si="28"/>
        <v>#NAME?</v>
      </c>
      <c r="AE129">
        <v>2</v>
      </c>
      <c r="AF129">
        <v>3</v>
      </c>
      <c r="AG129">
        <v>6</v>
      </c>
      <c r="AH129">
        <v>5</v>
      </c>
      <c r="AI129">
        <v>4</v>
      </c>
      <c r="AJ129">
        <v>1</v>
      </c>
    </row>
    <row r="130" spans="4:36" ht="15">
      <c r="D130" t="s">
        <v>217</v>
      </c>
      <c r="E130" t="s">
        <v>243</v>
      </c>
      <c r="F130" t="s">
        <v>250</v>
      </c>
      <c r="L130" t="s">
        <v>242</v>
      </c>
      <c r="M130" t="s">
        <v>240</v>
      </c>
      <c r="N130">
        <v>21</v>
      </c>
      <c r="O130">
        <v>13</v>
      </c>
      <c r="P130">
        <v>35</v>
      </c>
      <c r="Q130">
        <v>4</v>
      </c>
      <c r="R130" t="e">
        <f t="shared" si="20"/>
        <v>#NAME?</v>
      </c>
      <c r="S130" s="2"/>
      <c r="T130">
        <f t="shared" si="21"/>
        <v>66</v>
      </c>
      <c r="U130" t="str">
        <f t="shared" si="22"/>
        <v>66 SURFERS</v>
      </c>
      <c r="V130" t="str">
        <f t="shared" si="23"/>
        <v>'66 SURFERS'!Heat21</v>
      </c>
      <c r="W130" t="str">
        <f t="shared" si="24"/>
        <v>66 SURFERS</v>
      </c>
      <c r="X130" t="e">
        <f t="shared" si="29"/>
        <v>#NAME?</v>
      </c>
      <c r="Y130" t="e">
        <f ca="1" t="shared" si="25"/>
        <v>#NAME?</v>
      </c>
      <c r="Z130" t="e">
        <f t="shared" si="26"/>
        <v>#NAME?</v>
      </c>
      <c r="AC130" t="str">
        <f t="shared" si="27"/>
        <v>66 SURFERS</v>
      </c>
      <c r="AD130" t="e">
        <f t="shared" si="28"/>
        <v>#NAME?</v>
      </c>
      <c r="AE130">
        <v>1</v>
      </c>
      <c r="AF130">
        <v>4</v>
      </c>
      <c r="AG130">
        <v>6</v>
      </c>
      <c r="AH130">
        <v>5</v>
      </c>
      <c r="AI130">
        <v>3</v>
      </c>
      <c r="AJ130">
        <v>2</v>
      </c>
    </row>
    <row r="131" spans="4:36" ht="15">
      <c r="D131" t="s">
        <v>218</v>
      </c>
      <c r="E131" t="s">
        <v>243</v>
      </c>
      <c r="F131" t="s">
        <v>251</v>
      </c>
      <c r="M131" t="s">
        <v>240</v>
      </c>
      <c r="N131">
        <v>22</v>
      </c>
      <c r="O131">
        <v>13</v>
      </c>
      <c r="P131">
        <v>40</v>
      </c>
      <c r="Q131">
        <v>5</v>
      </c>
      <c r="R131" t="e">
        <f t="shared" si="20"/>
        <v>#NAME?</v>
      </c>
      <c r="S131" s="2"/>
      <c r="T131">
        <f t="shared" si="21"/>
        <v>66</v>
      </c>
      <c r="U131" t="str">
        <f t="shared" si="22"/>
        <v>66 SURFERS</v>
      </c>
      <c r="V131" t="str">
        <f t="shared" si="23"/>
        <v>'66 SURFERS'!Heat22</v>
      </c>
      <c r="W131" t="str">
        <f t="shared" si="24"/>
        <v>66 SURFERS</v>
      </c>
      <c r="X131" t="e">
        <f t="shared" si="29"/>
        <v>#NAME?</v>
      </c>
      <c r="Y131" t="e">
        <f ca="1" t="shared" si="25"/>
        <v>#NAME?</v>
      </c>
      <c r="Z131" t="e">
        <f t="shared" si="26"/>
        <v>#NAME?</v>
      </c>
      <c r="AC131" t="str">
        <f t="shared" si="27"/>
        <v>66 SURFERS</v>
      </c>
      <c r="AD131" t="e">
        <f t="shared" si="28"/>
        <v>#NAME?</v>
      </c>
      <c r="AE131">
        <v>4</v>
      </c>
      <c r="AF131">
        <v>6</v>
      </c>
      <c r="AG131">
        <v>5</v>
      </c>
      <c r="AH131">
        <v>2</v>
      </c>
      <c r="AI131">
        <v>1</v>
      </c>
      <c r="AJ131">
        <v>3</v>
      </c>
    </row>
    <row r="132" spans="4:36" ht="15">
      <c r="D132" t="s">
        <v>219</v>
      </c>
      <c r="E132" t="s">
        <v>243</v>
      </c>
      <c r="F132" t="s">
        <v>252</v>
      </c>
      <c r="M132" t="s">
        <v>243</v>
      </c>
      <c r="N132">
        <v>1</v>
      </c>
      <c r="O132">
        <v>5</v>
      </c>
      <c r="P132">
        <v>5</v>
      </c>
      <c r="Q132">
        <v>1</v>
      </c>
      <c r="R132" t="e">
        <f t="shared" si="20"/>
        <v>#NAME?</v>
      </c>
      <c r="S132" s="2"/>
      <c r="T132">
        <f t="shared" si="21"/>
        <v>72</v>
      </c>
      <c r="U132" t="str">
        <f t="shared" si="22"/>
        <v>72 SURFERS</v>
      </c>
      <c r="V132" t="str">
        <f t="shared" si="23"/>
        <v>'72 SURFERS'!Heat1</v>
      </c>
      <c r="W132" t="str">
        <f t="shared" si="24"/>
        <v>72 SURFERS</v>
      </c>
      <c r="X132" t="e">
        <f t="shared" si="29"/>
        <v>#NAME?</v>
      </c>
      <c r="Y132" t="e">
        <f ca="1" t="shared" si="25"/>
        <v>#NAME?</v>
      </c>
      <c r="Z132" t="e">
        <f t="shared" si="26"/>
        <v>#NAME?</v>
      </c>
      <c r="AC132" t="str">
        <f t="shared" si="27"/>
        <v>72 SURFERS</v>
      </c>
      <c r="AD132" t="e">
        <f t="shared" si="28"/>
        <v>#NAME?</v>
      </c>
      <c r="AE132">
        <v>3</v>
      </c>
      <c r="AF132">
        <v>6</v>
      </c>
      <c r="AG132">
        <v>2</v>
      </c>
      <c r="AH132">
        <v>4</v>
      </c>
      <c r="AI132">
        <v>5</v>
      </c>
      <c r="AJ132">
        <v>1</v>
      </c>
    </row>
    <row r="133" spans="4:36" ht="15">
      <c r="D133" t="s">
        <v>220</v>
      </c>
      <c r="E133" t="s">
        <v>243</v>
      </c>
      <c r="F133" t="s">
        <v>253</v>
      </c>
      <c r="M133" t="s">
        <v>243</v>
      </c>
      <c r="N133">
        <v>2</v>
      </c>
      <c r="O133">
        <v>13</v>
      </c>
      <c r="P133">
        <v>5</v>
      </c>
      <c r="Q133">
        <v>1</v>
      </c>
      <c r="R133" t="e">
        <f t="shared" si="20"/>
        <v>#NAME?</v>
      </c>
      <c r="S133" s="2"/>
      <c r="T133">
        <f t="shared" si="21"/>
        <v>72</v>
      </c>
      <c r="U133" t="str">
        <f t="shared" si="22"/>
        <v>72 SURFERS</v>
      </c>
      <c r="V133" t="str">
        <f t="shared" si="23"/>
        <v>'72 SURFERS'!Heat2</v>
      </c>
      <c r="W133" t="str">
        <f t="shared" si="24"/>
        <v>72 SURFERS</v>
      </c>
      <c r="X133" t="e">
        <f t="shared" si="29"/>
        <v>#NAME?</v>
      </c>
      <c r="Y133" t="e">
        <f ca="1" t="shared" si="25"/>
        <v>#NAME?</v>
      </c>
      <c r="Z133" t="e">
        <f t="shared" si="26"/>
        <v>#NAME?</v>
      </c>
      <c r="AC133" t="str">
        <f t="shared" si="27"/>
        <v>72 SURFERS</v>
      </c>
      <c r="AD133" t="e">
        <f t="shared" si="28"/>
        <v>#NAME?</v>
      </c>
      <c r="AE133">
        <v>3</v>
      </c>
      <c r="AF133">
        <v>6</v>
      </c>
      <c r="AG133">
        <v>5</v>
      </c>
      <c r="AH133">
        <v>2</v>
      </c>
      <c r="AI133">
        <v>4</v>
      </c>
      <c r="AJ133">
        <v>1</v>
      </c>
    </row>
    <row r="134" spans="4:36" ht="15">
      <c r="D134" t="s">
        <v>221</v>
      </c>
      <c r="E134" t="s">
        <v>243</v>
      </c>
      <c r="F134" t="s">
        <v>258</v>
      </c>
      <c r="M134" t="s">
        <v>243</v>
      </c>
      <c r="N134">
        <v>3</v>
      </c>
      <c r="O134">
        <v>21</v>
      </c>
      <c r="P134">
        <v>5</v>
      </c>
      <c r="Q134">
        <v>1</v>
      </c>
      <c r="R134" t="e">
        <f t="shared" si="20"/>
        <v>#NAME?</v>
      </c>
      <c r="S134" s="2"/>
      <c r="T134">
        <f t="shared" si="21"/>
        <v>72</v>
      </c>
      <c r="U134" t="str">
        <f t="shared" si="22"/>
        <v>72 SURFERS</v>
      </c>
      <c r="V134" t="str">
        <f t="shared" si="23"/>
        <v>'72 SURFERS'!Heat3</v>
      </c>
      <c r="W134" t="str">
        <f t="shared" si="24"/>
        <v>72 SURFERS</v>
      </c>
      <c r="X134" t="e">
        <f aca="true" t="shared" si="30" ref="X134:X154">"$"&amp;colname(P134+1)&amp;"$"&amp;O134&amp;":$"&amp;colname(P134+1)&amp;"$"&amp;O134+5</f>
        <v>#NAME?</v>
      </c>
      <c r="Y134" t="e">
        <f ca="1" t="shared" si="25"/>
        <v>#NAME?</v>
      </c>
      <c r="Z134" t="e">
        <f t="shared" si="26"/>
        <v>#NAME?</v>
      </c>
      <c r="AC134" t="str">
        <f t="shared" si="27"/>
        <v>72 SURFERS</v>
      </c>
      <c r="AD134" t="e">
        <f t="shared" si="28"/>
        <v>#NAME?</v>
      </c>
      <c r="AE134">
        <v>1</v>
      </c>
      <c r="AF134">
        <v>4</v>
      </c>
      <c r="AG134">
        <v>2</v>
      </c>
      <c r="AH134">
        <v>5</v>
      </c>
      <c r="AI134">
        <v>6</v>
      </c>
      <c r="AJ134">
        <v>3</v>
      </c>
    </row>
    <row r="135" spans="4:36" ht="15">
      <c r="D135" t="s">
        <v>222</v>
      </c>
      <c r="E135" t="s">
        <v>243</v>
      </c>
      <c r="F135" t="s">
        <v>260</v>
      </c>
      <c r="M135" t="s">
        <v>243</v>
      </c>
      <c r="N135">
        <v>4</v>
      </c>
      <c r="O135">
        <v>29</v>
      </c>
      <c r="P135">
        <v>5</v>
      </c>
      <c r="Q135">
        <v>1</v>
      </c>
      <c r="R135" t="e">
        <f aca="true" t="shared" si="31" ref="R135:R154">colname(P135)&amp;O135</f>
        <v>#NAME?</v>
      </c>
      <c r="S135" s="2"/>
      <c r="T135">
        <f aca="true" t="shared" si="32" ref="T135:T154">VALUE(LEFT(M135,2))</f>
        <v>72</v>
      </c>
      <c r="U135" t="str">
        <f aca="true" t="shared" si="33" ref="U135:U154">M135</f>
        <v>72 SURFERS</v>
      </c>
      <c r="V135" t="str">
        <f aca="true" t="shared" si="34" ref="V135:V154">"'"&amp;U135&amp;"'!Heat"&amp;N135</f>
        <v>'72 SURFERS'!Heat4</v>
      </c>
      <c r="W135" t="str">
        <f aca="true" t="shared" si="35" ref="W135:W154">M135</f>
        <v>72 SURFERS</v>
      </c>
      <c r="X135" t="e">
        <f t="shared" si="30"/>
        <v>#NAME?</v>
      </c>
      <c r="Y135" t="e">
        <f ca="1" t="shared" si="36" ref="Y135:Y154">INDIRECT("'"&amp;M135&amp;"'!"&amp;colname(P135)&amp;(O135-1))</f>
        <v>#NAME?</v>
      </c>
      <c r="Z135" t="e">
        <f aca="true" t="shared" si="37" ref="Z135:Z154">IF(Y135&lt;&gt;N135,1,"")</f>
        <v>#NAME?</v>
      </c>
      <c r="AC135" t="str">
        <f aca="true" t="shared" si="38" ref="AC135:AC154">M135</f>
        <v>72 SURFERS</v>
      </c>
      <c r="AD135" t="e">
        <f aca="true" t="shared" si="39" ref="AD135:AD154">colname(P135)&amp;O135</f>
        <v>#NAME?</v>
      </c>
      <c r="AE135">
        <v>6</v>
      </c>
      <c r="AF135">
        <v>2</v>
      </c>
      <c r="AG135">
        <v>1</v>
      </c>
      <c r="AH135">
        <v>4</v>
      </c>
      <c r="AI135">
        <v>5</v>
      </c>
      <c r="AJ135">
        <v>3</v>
      </c>
    </row>
    <row r="136" spans="4:36" ht="15">
      <c r="D136" t="s">
        <v>223</v>
      </c>
      <c r="E136" t="s">
        <v>243</v>
      </c>
      <c r="F136" t="s">
        <v>254</v>
      </c>
      <c r="M136" t="s">
        <v>243</v>
      </c>
      <c r="N136">
        <v>5</v>
      </c>
      <c r="O136">
        <v>5</v>
      </c>
      <c r="P136">
        <v>10</v>
      </c>
      <c r="Q136">
        <v>1</v>
      </c>
      <c r="R136" t="e">
        <f t="shared" si="31"/>
        <v>#NAME?</v>
      </c>
      <c r="S136" s="2"/>
      <c r="T136">
        <f t="shared" si="32"/>
        <v>72</v>
      </c>
      <c r="U136" t="str">
        <f t="shared" si="33"/>
        <v>72 SURFERS</v>
      </c>
      <c r="V136" t="str">
        <f t="shared" si="34"/>
        <v>'72 SURFERS'!Heat5</v>
      </c>
      <c r="W136" t="str">
        <f t="shared" si="35"/>
        <v>72 SURFERS</v>
      </c>
      <c r="X136" t="e">
        <f t="shared" si="30"/>
        <v>#NAME?</v>
      </c>
      <c r="Y136" t="e">
        <f ca="1" t="shared" si="36"/>
        <v>#NAME?</v>
      </c>
      <c r="Z136" t="e">
        <f t="shared" si="37"/>
        <v>#NAME?</v>
      </c>
      <c r="AC136" t="str">
        <f t="shared" si="38"/>
        <v>72 SURFERS</v>
      </c>
      <c r="AD136" t="e">
        <f t="shared" si="39"/>
        <v>#NAME?</v>
      </c>
      <c r="AE136">
        <v>6</v>
      </c>
      <c r="AF136">
        <v>5</v>
      </c>
      <c r="AG136">
        <v>1</v>
      </c>
      <c r="AH136">
        <v>4</v>
      </c>
      <c r="AI136">
        <v>2</v>
      </c>
      <c r="AJ136">
        <v>3</v>
      </c>
    </row>
    <row r="137" spans="4:36" ht="15">
      <c r="D137" t="s">
        <v>224</v>
      </c>
      <c r="E137" t="s">
        <v>243</v>
      </c>
      <c r="F137" t="s">
        <v>255</v>
      </c>
      <c r="M137" t="s">
        <v>243</v>
      </c>
      <c r="N137">
        <v>6</v>
      </c>
      <c r="O137">
        <v>13</v>
      </c>
      <c r="P137">
        <v>10</v>
      </c>
      <c r="Q137">
        <v>1</v>
      </c>
      <c r="R137" t="e">
        <f t="shared" si="31"/>
        <v>#NAME?</v>
      </c>
      <c r="S137" s="2"/>
      <c r="T137">
        <f t="shared" si="32"/>
        <v>72</v>
      </c>
      <c r="U137" t="str">
        <f t="shared" si="33"/>
        <v>72 SURFERS</v>
      </c>
      <c r="V137" t="str">
        <f t="shared" si="34"/>
        <v>'72 SURFERS'!Heat6</v>
      </c>
      <c r="W137" t="str">
        <f t="shared" si="35"/>
        <v>72 SURFERS</v>
      </c>
      <c r="X137" t="e">
        <f t="shared" si="30"/>
        <v>#NAME?</v>
      </c>
      <c r="Y137" t="e">
        <f ca="1" t="shared" si="36"/>
        <v>#NAME?</v>
      </c>
      <c r="Z137" t="e">
        <f t="shared" si="37"/>
        <v>#NAME?</v>
      </c>
      <c r="AC137" t="str">
        <f t="shared" si="38"/>
        <v>72 SURFERS</v>
      </c>
      <c r="AD137" t="e">
        <f t="shared" si="39"/>
        <v>#NAME?</v>
      </c>
      <c r="AE137">
        <v>4</v>
      </c>
      <c r="AF137">
        <v>1</v>
      </c>
      <c r="AG137">
        <v>5</v>
      </c>
      <c r="AH137">
        <v>6</v>
      </c>
      <c r="AI137">
        <v>2</v>
      </c>
      <c r="AJ137">
        <v>3</v>
      </c>
    </row>
    <row r="138" spans="4:36" ht="15">
      <c r="D138" t="s">
        <v>62</v>
      </c>
      <c r="E138" t="s">
        <v>243</v>
      </c>
      <c r="F138" t="s">
        <v>256</v>
      </c>
      <c r="M138" t="s">
        <v>243</v>
      </c>
      <c r="N138">
        <v>7</v>
      </c>
      <c r="O138">
        <v>21</v>
      </c>
      <c r="P138">
        <v>10</v>
      </c>
      <c r="Q138">
        <v>1</v>
      </c>
      <c r="R138" t="e">
        <f t="shared" si="31"/>
        <v>#NAME?</v>
      </c>
      <c r="S138" s="2"/>
      <c r="T138">
        <f t="shared" si="32"/>
        <v>72</v>
      </c>
      <c r="U138" t="str">
        <f t="shared" si="33"/>
        <v>72 SURFERS</v>
      </c>
      <c r="V138" t="str">
        <f t="shared" si="34"/>
        <v>'72 SURFERS'!Heat7</v>
      </c>
      <c r="W138" t="str">
        <f t="shared" si="35"/>
        <v>72 SURFERS</v>
      </c>
      <c r="X138" t="e">
        <f t="shared" si="30"/>
        <v>#NAME?</v>
      </c>
      <c r="Y138" t="e">
        <f ca="1" t="shared" si="36"/>
        <v>#NAME?</v>
      </c>
      <c r="Z138" t="e">
        <f t="shared" si="37"/>
        <v>#NAME?</v>
      </c>
      <c r="AC138" t="str">
        <f t="shared" si="38"/>
        <v>72 SURFERS</v>
      </c>
      <c r="AD138" t="e">
        <f t="shared" si="39"/>
        <v>#NAME?</v>
      </c>
      <c r="AE138">
        <v>2</v>
      </c>
      <c r="AF138">
        <v>6</v>
      </c>
      <c r="AG138">
        <v>5</v>
      </c>
      <c r="AH138">
        <v>1</v>
      </c>
      <c r="AI138">
        <v>3</v>
      </c>
      <c r="AJ138">
        <v>4</v>
      </c>
    </row>
    <row r="139" spans="4:36" ht="15">
      <c r="D139" t="s">
        <v>63</v>
      </c>
      <c r="E139" t="s">
        <v>243</v>
      </c>
      <c r="F139" t="s">
        <v>257</v>
      </c>
      <c r="M139" t="s">
        <v>243</v>
      </c>
      <c r="N139">
        <v>8</v>
      </c>
      <c r="O139">
        <v>29</v>
      </c>
      <c r="P139">
        <v>10</v>
      </c>
      <c r="Q139">
        <v>1</v>
      </c>
      <c r="R139" t="e">
        <f t="shared" si="31"/>
        <v>#NAME?</v>
      </c>
      <c r="S139" s="2"/>
      <c r="T139">
        <f t="shared" si="32"/>
        <v>72</v>
      </c>
      <c r="U139" t="str">
        <f t="shared" si="33"/>
        <v>72 SURFERS</v>
      </c>
      <c r="V139" t="str">
        <f t="shared" si="34"/>
        <v>'72 SURFERS'!Heat8</v>
      </c>
      <c r="W139" t="str">
        <f t="shared" si="35"/>
        <v>72 SURFERS</v>
      </c>
      <c r="X139" t="e">
        <f t="shared" si="30"/>
        <v>#NAME?</v>
      </c>
      <c r="Y139" t="e">
        <f ca="1" t="shared" si="36"/>
        <v>#NAME?</v>
      </c>
      <c r="Z139" t="e">
        <f t="shared" si="37"/>
        <v>#NAME?</v>
      </c>
      <c r="AC139" t="str">
        <f t="shared" si="38"/>
        <v>72 SURFERS</v>
      </c>
      <c r="AD139" t="e">
        <f t="shared" si="39"/>
        <v>#NAME?</v>
      </c>
      <c r="AE139">
        <v>3</v>
      </c>
      <c r="AF139">
        <v>2</v>
      </c>
      <c r="AG139">
        <v>6</v>
      </c>
      <c r="AH139">
        <v>1</v>
      </c>
      <c r="AI139">
        <v>5</v>
      </c>
      <c r="AJ139">
        <v>4</v>
      </c>
    </row>
    <row r="140" spans="4:36" ht="15">
      <c r="D140" t="s">
        <v>64</v>
      </c>
      <c r="E140" t="s">
        <v>243</v>
      </c>
      <c r="F140" t="s">
        <v>259</v>
      </c>
      <c r="M140" t="s">
        <v>243</v>
      </c>
      <c r="N140">
        <v>9</v>
      </c>
      <c r="O140">
        <v>5</v>
      </c>
      <c r="P140">
        <v>15</v>
      </c>
      <c r="Q140">
        <v>1</v>
      </c>
      <c r="R140" t="e">
        <f t="shared" si="31"/>
        <v>#NAME?</v>
      </c>
      <c r="S140" s="2"/>
      <c r="T140">
        <f t="shared" si="32"/>
        <v>72</v>
      </c>
      <c r="U140" t="str">
        <f t="shared" si="33"/>
        <v>72 SURFERS</v>
      </c>
      <c r="V140" t="str">
        <f t="shared" si="34"/>
        <v>'72 SURFERS'!Heat9</v>
      </c>
      <c r="W140" t="str">
        <f t="shared" si="35"/>
        <v>72 SURFERS</v>
      </c>
      <c r="X140" t="e">
        <f t="shared" si="30"/>
        <v>#NAME?</v>
      </c>
      <c r="Y140" t="e">
        <f ca="1" t="shared" si="36"/>
        <v>#NAME?</v>
      </c>
      <c r="Z140" t="e">
        <f t="shared" si="37"/>
        <v>#NAME?</v>
      </c>
      <c r="AC140" t="str">
        <f t="shared" si="38"/>
        <v>72 SURFERS</v>
      </c>
      <c r="AD140" t="e">
        <f t="shared" si="39"/>
        <v>#NAME?</v>
      </c>
      <c r="AE140">
        <v>6</v>
      </c>
      <c r="AF140">
        <v>5</v>
      </c>
      <c r="AG140">
        <v>2</v>
      </c>
      <c r="AH140">
        <v>1</v>
      </c>
      <c r="AI140">
        <v>3</v>
      </c>
      <c r="AJ140">
        <v>4</v>
      </c>
    </row>
    <row r="141" spans="4:36" ht="15">
      <c r="D141" t="s">
        <v>65</v>
      </c>
      <c r="E141" t="s">
        <v>243</v>
      </c>
      <c r="F141" t="s">
        <v>261</v>
      </c>
      <c r="M141" t="s">
        <v>243</v>
      </c>
      <c r="N141">
        <v>10</v>
      </c>
      <c r="O141">
        <v>13</v>
      </c>
      <c r="P141">
        <v>15</v>
      </c>
      <c r="Q141">
        <v>1</v>
      </c>
      <c r="R141" t="e">
        <f t="shared" si="31"/>
        <v>#NAME?</v>
      </c>
      <c r="S141" s="2"/>
      <c r="T141">
        <f t="shared" si="32"/>
        <v>72</v>
      </c>
      <c r="U141" t="str">
        <f t="shared" si="33"/>
        <v>72 SURFERS</v>
      </c>
      <c r="V141" t="str">
        <f t="shared" si="34"/>
        <v>'72 SURFERS'!Heat10</v>
      </c>
      <c r="W141" t="str">
        <f t="shared" si="35"/>
        <v>72 SURFERS</v>
      </c>
      <c r="X141" t="e">
        <f t="shared" si="30"/>
        <v>#NAME?</v>
      </c>
      <c r="Y141" t="e">
        <f ca="1" t="shared" si="36"/>
        <v>#NAME?</v>
      </c>
      <c r="Z141" t="e">
        <f t="shared" si="37"/>
        <v>#NAME?</v>
      </c>
      <c r="AC141" t="str">
        <f t="shared" si="38"/>
        <v>72 SURFERS</v>
      </c>
      <c r="AD141" t="e">
        <f t="shared" si="39"/>
        <v>#NAME?</v>
      </c>
      <c r="AE141">
        <v>5</v>
      </c>
      <c r="AF141">
        <v>1</v>
      </c>
      <c r="AG141">
        <v>4</v>
      </c>
      <c r="AH141">
        <v>6</v>
      </c>
      <c r="AI141">
        <v>2</v>
      </c>
      <c r="AJ141">
        <v>3</v>
      </c>
    </row>
    <row r="142" spans="4:36" ht="15">
      <c r="D142" t="s">
        <v>66</v>
      </c>
      <c r="E142" t="s">
        <v>243</v>
      </c>
      <c r="F142" t="s">
        <v>82</v>
      </c>
      <c r="M142" t="s">
        <v>243</v>
      </c>
      <c r="N142">
        <v>11</v>
      </c>
      <c r="O142">
        <v>21</v>
      </c>
      <c r="P142">
        <v>15</v>
      </c>
      <c r="Q142">
        <v>1</v>
      </c>
      <c r="R142" t="e">
        <f t="shared" si="31"/>
        <v>#NAME?</v>
      </c>
      <c r="S142" s="2"/>
      <c r="T142">
        <f t="shared" si="32"/>
        <v>72</v>
      </c>
      <c r="U142" t="str">
        <f t="shared" si="33"/>
        <v>72 SURFERS</v>
      </c>
      <c r="V142" t="str">
        <f t="shared" si="34"/>
        <v>'72 SURFERS'!Heat11</v>
      </c>
      <c r="W142" t="str">
        <f t="shared" si="35"/>
        <v>72 SURFERS</v>
      </c>
      <c r="X142" t="e">
        <f t="shared" si="30"/>
        <v>#NAME?</v>
      </c>
      <c r="Y142" t="e">
        <f ca="1" t="shared" si="36"/>
        <v>#NAME?</v>
      </c>
      <c r="Z142" t="e">
        <f t="shared" si="37"/>
        <v>#NAME?</v>
      </c>
      <c r="AC142" t="str">
        <f t="shared" si="38"/>
        <v>72 SURFERS</v>
      </c>
      <c r="AD142" t="e">
        <f t="shared" si="39"/>
        <v>#NAME?</v>
      </c>
      <c r="AE142">
        <v>6</v>
      </c>
      <c r="AF142">
        <v>4</v>
      </c>
      <c r="AG142">
        <v>3</v>
      </c>
      <c r="AH142">
        <v>2</v>
      </c>
      <c r="AI142">
        <v>5</v>
      </c>
      <c r="AJ142">
        <v>1</v>
      </c>
    </row>
    <row r="143" spans="4:36" ht="15">
      <c r="D143" t="s">
        <v>67</v>
      </c>
      <c r="E143" t="s">
        <v>243</v>
      </c>
      <c r="F143" t="s">
        <v>78</v>
      </c>
      <c r="L143" t="s">
        <v>244</v>
      </c>
      <c r="M143" t="s">
        <v>243</v>
      </c>
      <c r="N143">
        <v>12</v>
      </c>
      <c r="O143">
        <v>29</v>
      </c>
      <c r="P143">
        <v>15</v>
      </c>
      <c r="Q143">
        <v>1</v>
      </c>
      <c r="R143" t="e">
        <f t="shared" si="31"/>
        <v>#NAME?</v>
      </c>
      <c r="S143" s="2"/>
      <c r="T143">
        <f t="shared" si="32"/>
        <v>72</v>
      </c>
      <c r="U143" t="str">
        <f t="shared" si="33"/>
        <v>72 SURFERS</v>
      </c>
      <c r="V143" t="str">
        <f t="shared" si="34"/>
        <v>'72 SURFERS'!Heat12</v>
      </c>
      <c r="W143" t="str">
        <f t="shared" si="35"/>
        <v>72 SURFERS</v>
      </c>
      <c r="X143" t="e">
        <f t="shared" si="30"/>
        <v>#NAME?</v>
      </c>
      <c r="Y143" t="e">
        <f ca="1" t="shared" si="36"/>
        <v>#NAME?</v>
      </c>
      <c r="Z143" t="e">
        <f t="shared" si="37"/>
        <v>#NAME?</v>
      </c>
      <c r="AC143" t="str">
        <f t="shared" si="38"/>
        <v>72 SURFERS</v>
      </c>
      <c r="AD143" t="e">
        <f t="shared" si="39"/>
        <v>#NAME?</v>
      </c>
      <c r="AE143">
        <v>2</v>
      </c>
      <c r="AF143">
        <v>1</v>
      </c>
      <c r="AG143">
        <v>6</v>
      </c>
      <c r="AH143">
        <v>4</v>
      </c>
      <c r="AI143">
        <v>3</v>
      </c>
      <c r="AJ143">
        <v>5</v>
      </c>
    </row>
    <row r="144" spans="4:36" ht="15">
      <c r="D144" t="s">
        <v>68</v>
      </c>
      <c r="E144" t="s">
        <v>243</v>
      </c>
      <c r="F144" t="s">
        <v>80</v>
      </c>
      <c r="L144" t="s">
        <v>244</v>
      </c>
      <c r="M144" t="s">
        <v>243</v>
      </c>
      <c r="N144">
        <v>13</v>
      </c>
      <c r="O144">
        <v>5</v>
      </c>
      <c r="P144">
        <v>20</v>
      </c>
      <c r="Q144">
        <v>2</v>
      </c>
      <c r="R144" t="e">
        <f t="shared" si="31"/>
        <v>#NAME?</v>
      </c>
      <c r="S144" s="2"/>
      <c r="T144">
        <f t="shared" si="32"/>
        <v>72</v>
      </c>
      <c r="U144" t="str">
        <f t="shared" si="33"/>
        <v>72 SURFERS</v>
      </c>
      <c r="V144" t="str">
        <f t="shared" si="34"/>
        <v>'72 SURFERS'!Heat13</v>
      </c>
      <c r="W144" t="str">
        <f t="shared" si="35"/>
        <v>72 SURFERS</v>
      </c>
      <c r="X144" t="e">
        <f t="shared" si="30"/>
        <v>#NAME?</v>
      </c>
      <c r="Y144" t="e">
        <f ca="1" t="shared" si="36"/>
        <v>#NAME?</v>
      </c>
      <c r="Z144" t="e">
        <f t="shared" si="37"/>
        <v>#NAME?</v>
      </c>
      <c r="AC144" t="str">
        <f t="shared" si="38"/>
        <v>72 SURFERS</v>
      </c>
      <c r="AD144" t="e">
        <f t="shared" si="39"/>
        <v>#NAME?</v>
      </c>
      <c r="AE144">
        <v>1</v>
      </c>
      <c r="AF144">
        <v>3</v>
      </c>
      <c r="AG144">
        <v>2</v>
      </c>
      <c r="AH144">
        <v>5</v>
      </c>
      <c r="AI144">
        <v>4</v>
      </c>
      <c r="AJ144">
        <v>6</v>
      </c>
    </row>
    <row r="145" spans="4:36" ht="15">
      <c r="D145" t="s">
        <v>69</v>
      </c>
      <c r="E145" t="s">
        <v>243</v>
      </c>
      <c r="F145" t="s">
        <v>91</v>
      </c>
      <c r="L145" t="s">
        <v>244</v>
      </c>
      <c r="M145" t="s">
        <v>243</v>
      </c>
      <c r="N145">
        <v>14</v>
      </c>
      <c r="O145">
        <v>13</v>
      </c>
      <c r="P145">
        <v>20</v>
      </c>
      <c r="Q145">
        <v>2</v>
      </c>
      <c r="R145" t="e">
        <f t="shared" si="31"/>
        <v>#NAME?</v>
      </c>
      <c r="S145" s="2"/>
      <c r="T145">
        <f t="shared" si="32"/>
        <v>72</v>
      </c>
      <c r="U145" t="str">
        <f t="shared" si="33"/>
        <v>72 SURFERS</v>
      </c>
      <c r="V145" t="str">
        <f t="shared" si="34"/>
        <v>'72 SURFERS'!Heat14</v>
      </c>
      <c r="W145" t="str">
        <f t="shared" si="35"/>
        <v>72 SURFERS</v>
      </c>
      <c r="X145" t="e">
        <f t="shared" si="30"/>
        <v>#NAME?</v>
      </c>
      <c r="Y145" t="e">
        <f ca="1" t="shared" si="36"/>
        <v>#NAME?</v>
      </c>
      <c r="Z145" t="e">
        <f t="shared" si="37"/>
        <v>#NAME?</v>
      </c>
      <c r="AC145" t="str">
        <f t="shared" si="38"/>
        <v>72 SURFERS</v>
      </c>
      <c r="AD145" t="e">
        <f t="shared" si="39"/>
        <v>#NAME?</v>
      </c>
      <c r="AE145">
        <v>4</v>
      </c>
      <c r="AF145">
        <v>1</v>
      </c>
      <c r="AG145">
        <v>3</v>
      </c>
      <c r="AH145">
        <v>2</v>
      </c>
      <c r="AI145">
        <v>6</v>
      </c>
      <c r="AJ145">
        <v>5</v>
      </c>
    </row>
    <row r="146" spans="4:36" ht="15">
      <c r="D146" t="s">
        <v>70</v>
      </c>
      <c r="E146" t="s">
        <v>243</v>
      </c>
      <c r="F146" t="s">
        <v>83</v>
      </c>
      <c r="L146" t="s">
        <v>244</v>
      </c>
      <c r="M146" t="s">
        <v>243</v>
      </c>
      <c r="N146">
        <v>15</v>
      </c>
      <c r="O146">
        <v>21</v>
      </c>
      <c r="P146">
        <v>20</v>
      </c>
      <c r="Q146">
        <v>2</v>
      </c>
      <c r="R146" t="e">
        <f t="shared" si="31"/>
        <v>#NAME?</v>
      </c>
      <c r="S146" s="2"/>
      <c r="T146">
        <f t="shared" si="32"/>
        <v>72</v>
      </c>
      <c r="U146" t="str">
        <f t="shared" si="33"/>
        <v>72 SURFERS</v>
      </c>
      <c r="V146" t="str">
        <f t="shared" si="34"/>
        <v>'72 SURFERS'!Heat15</v>
      </c>
      <c r="W146" t="str">
        <f t="shared" si="35"/>
        <v>72 SURFERS</v>
      </c>
      <c r="X146" t="e">
        <f t="shared" si="30"/>
        <v>#NAME?</v>
      </c>
      <c r="Y146" t="e">
        <f ca="1" t="shared" si="36"/>
        <v>#NAME?</v>
      </c>
      <c r="Z146" t="e">
        <f t="shared" si="37"/>
        <v>#NAME?</v>
      </c>
      <c r="AC146" t="str">
        <f t="shared" si="38"/>
        <v>72 SURFERS</v>
      </c>
      <c r="AD146" t="e">
        <f t="shared" si="39"/>
        <v>#NAME?</v>
      </c>
      <c r="AE146">
        <v>3</v>
      </c>
      <c r="AF146">
        <v>2</v>
      </c>
      <c r="AG146">
        <v>5</v>
      </c>
      <c r="AH146">
        <v>4</v>
      </c>
      <c r="AI146">
        <v>1</v>
      </c>
      <c r="AJ146">
        <v>6</v>
      </c>
    </row>
    <row r="147" spans="4:36" ht="15">
      <c r="D147" t="s">
        <v>71</v>
      </c>
      <c r="E147" t="s">
        <v>243</v>
      </c>
      <c r="F147" t="s">
        <v>81</v>
      </c>
      <c r="L147" t="s">
        <v>244</v>
      </c>
      <c r="M147" t="s">
        <v>243</v>
      </c>
      <c r="N147">
        <v>16</v>
      </c>
      <c r="O147">
        <v>5</v>
      </c>
      <c r="P147">
        <v>25</v>
      </c>
      <c r="Q147">
        <v>2</v>
      </c>
      <c r="R147" t="e">
        <f t="shared" si="31"/>
        <v>#NAME?</v>
      </c>
      <c r="S147" s="2"/>
      <c r="T147">
        <f t="shared" si="32"/>
        <v>72</v>
      </c>
      <c r="U147" t="str">
        <f t="shared" si="33"/>
        <v>72 SURFERS</v>
      </c>
      <c r="V147" t="str">
        <f t="shared" si="34"/>
        <v>'72 SURFERS'!Heat16</v>
      </c>
      <c r="W147" t="str">
        <f t="shared" si="35"/>
        <v>72 SURFERS</v>
      </c>
      <c r="X147" t="e">
        <f t="shared" si="30"/>
        <v>#NAME?</v>
      </c>
      <c r="Y147" t="e">
        <f ca="1" t="shared" si="36"/>
        <v>#NAME?</v>
      </c>
      <c r="Z147" t="e">
        <f t="shared" si="37"/>
        <v>#NAME?</v>
      </c>
      <c r="AC147" t="str">
        <f t="shared" si="38"/>
        <v>72 SURFERS</v>
      </c>
      <c r="AD147" t="e">
        <f t="shared" si="39"/>
        <v>#NAME?</v>
      </c>
      <c r="AE147">
        <v>4</v>
      </c>
      <c r="AF147">
        <v>1</v>
      </c>
      <c r="AG147">
        <v>5</v>
      </c>
      <c r="AH147">
        <v>2</v>
      </c>
      <c r="AI147">
        <v>6</v>
      </c>
      <c r="AJ147">
        <v>3</v>
      </c>
    </row>
    <row r="148" spans="4:36" ht="15">
      <c r="D148" t="s">
        <v>72</v>
      </c>
      <c r="E148" t="s">
        <v>243</v>
      </c>
      <c r="F148" t="s">
        <v>92</v>
      </c>
      <c r="L148" t="s">
        <v>244</v>
      </c>
      <c r="M148" t="s">
        <v>243</v>
      </c>
      <c r="N148">
        <v>17</v>
      </c>
      <c r="O148">
        <v>13</v>
      </c>
      <c r="P148">
        <v>25</v>
      </c>
      <c r="Q148">
        <v>2</v>
      </c>
      <c r="R148" t="e">
        <f t="shared" si="31"/>
        <v>#NAME?</v>
      </c>
      <c r="S148" s="2"/>
      <c r="T148">
        <f t="shared" si="32"/>
        <v>72</v>
      </c>
      <c r="U148" t="str">
        <f t="shared" si="33"/>
        <v>72 SURFERS</v>
      </c>
      <c r="V148" t="str">
        <f t="shared" si="34"/>
        <v>'72 SURFERS'!Heat17</v>
      </c>
      <c r="W148" t="str">
        <f t="shared" si="35"/>
        <v>72 SURFERS</v>
      </c>
      <c r="X148" t="e">
        <f t="shared" si="30"/>
        <v>#NAME?</v>
      </c>
      <c r="Y148" t="e">
        <f ca="1" t="shared" si="36"/>
        <v>#NAME?</v>
      </c>
      <c r="Z148" t="e">
        <f t="shared" si="37"/>
        <v>#NAME?</v>
      </c>
      <c r="AC148" t="str">
        <f t="shared" si="38"/>
        <v>72 SURFERS</v>
      </c>
      <c r="AD148" t="e">
        <f t="shared" si="39"/>
        <v>#NAME?</v>
      </c>
      <c r="AE148">
        <v>1</v>
      </c>
      <c r="AF148">
        <v>2</v>
      </c>
      <c r="AG148">
        <v>4</v>
      </c>
      <c r="AH148">
        <v>3</v>
      </c>
      <c r="AI148">
        <v>5</v>
      </c>
      <c r="AJ148">
        <v>6</v>
      </c>
    </row>
    <row r="149" spans="4:36" ht="15">
      <c r="D149" t="s">
        <v>73</v>
      </c>
      <c r="E149" t="s">
        <v>243</v>
      </c>
      <c r="F149" t="s">
        <v>84</v>
      </c>
      <c r="L149" t="s">
        <v>409</v>
      </c>
      <c r="M149" t="s">
        <v>243</v>
      </c>
      <c r="N149">
        <v>18</v>
      </c>
      <c r="O149">
        <v>21</v>
      </c>
      <c r="P149">
        <v>25</v>
      </c>
      <c r="Q149">
        <v>2</v>
      </c>
      <c r="R149" t="e">
        <f t="shared" si="31"/>
        <v>#NAME?</v>
      </c>
      <c r="S149" s="2"/>
      <c r="T149">
        <f t="shared" si="32"/>
        <v>72</v>
      </c>
      <c r="U149" t="str">
        <f t="shared" si="33"/>
        <v>72 SURFERS</v>
      </c>
      <c r="V149" t="str">
        <f t="shared" si="34"/>
        <v>'72 SURFERS'!Heat18</v>
      </c>
      <c r="W149" t="str">
        <f t="shared" si="35"/>
        <v>72 SURFERS</v>
      </c>
      <c r="X149" t="e">
        <f t="shared" si="30"/>
        <v>#NAME?</v>
      </c>
      <c r="Y149" t="e">
        <f ca="1" t="shared" si="36"/>
        <v>#NAME?</v>
      </c>
      <c r="Z149" t="e">
        <f t="shared" si="37"/>
        <v>#NAME?</v>
      </c>
      <c r="AC149" t="str">
        <f t="shared" si="38"/>
        <v>72 SURFERS</v>
      </c>
      <c r="AD149" t="e">
        <f t="shared" si="39"/>
        <v>#NAME?</v>
      </c>
      <c r="AE149">
        <v>5</v>
      </c>
      <c r="AF149">
        <v>2</v>
      </c>
      <c r="AG149">
        <v>1</v>
      </c>
      <c r="AH149">
        <v>6</v>
      </c>
      <c r="AI149">
        <v>3</v>
      </c>
      <c r="AJ149">
        <v>4</v>
      </c>
    </row>
    <row r="150" spans="4:36" ht="15">
      <c r="D150" t="s">
        <v>74</v>
      </c>
      <c r="E150" t="s">
        <v>243</v>
      </c>
      <c r="F150" t="s">
        <v>89</v>
      </c>
      <c r="L150" t="s">
        <v>409</v>
      </c>
      <c r="M150" t="s">
        <v>243</v>
      </c>
      <c r="N150">
        <v>19</v>
      </c>
      <c r="O150">
        <v>5</v>
      </c>
      <c r="P150">
        <v>30</v>
      </c>
      <c r="Q150">
        <v>3</v>
      </c>
      <c r="R150" t="e">
        <f t="shared" si="31"/>
        <v>#NAME?</v>
      </c>
      <c r="S150" s="2"/>
      <c r="T150">
        <f t="shared" si="32"/>
        <v>72</v>
      </c>
      <c r="U150" t="str">
        <f t="shared" si="33"/>
        <v>72 SURFERS</v>
      </c>
      <c r="V150" t="str">
        <f t="shared" si="34"/>
        <v>'72 SURFERS'!Heat19</v>
      </c>
      <c r="W150" t="str">
        <f t="shared" si="35"/>
        <v>72 SURFERS</v>
      </c>
      <c r="X150" t="e">
        <f t="shared" si="30"/>
        <v>#NAME?</v>
      </c>
      <c r="Y150" t="e">
        <f ca="1" t="shared" si="36"/>
        <v>#NAME?</v>
      </c>
      <c r="Z150" t="e">
        <f t="shared" si="37"/>
        <v>#NAME?</v>
      </c>
      <c r="AC150" t="str">
        <f t="shared" si="38"/>
        <v>72 SURFERS</v>
      </c>
      <c r="AD150" t="e">
        <f t="shared" si="39"/>
        <v>#NAME?</v>
      </c>
      <c r="AE150">
        <v>6</v>
      </c>
      <c r="AF150">
        <v>3</v>
      </c>
      <c r="AG150">
        <v>5</v>
      </c>
      <c r="AH150">
        <v>2</v>
      </c>
      <c r="AI150">
        <v>4</v>
      </c>
      <c r="AJ150">
        <v>1</v>
      </c>
    </row>
    <row r="151" spans="4:36" ht="15">
      <c r="D151" t="s">
        <v>75</v>
      </c>
      <c r="E151" t="s">
        <v>243</v>
      </c>
      <c r="F151" t="s">
        <v>93</v>
      </c>
      <c r="L151" t="s">
        <v>409</v>
      </c>
      <c r="M151" t="s">
        <v>243</v>
      </c>
      <c r="N151">
        <v>20</v>
      </c>
      <c r="O151">
        <v>13</v>
      </c>
      <c r="P151">
        <v>30</v>
      </c>
      <c r="Q151">
        <v>3</v>
      </c>
      <c r="R151" t="e">
        <f t="shared" si="31"/>
        <v>#NAME?</v>
      </c>
      <c r="S151" s="2"/>
      <c r="T151">
        <f t="shared" si="32"/>
        <v>72</v>
      </c>
      <c r="U151" t="str">
        <f t="shared" si="33"/>
        <v>72 SURFERS</v>
      </c>
      <c r="V151" t="str">
        <f t="shared" si="34"/>
        <v>'72 SURFERS'!Heat20</v>
      </c>
      <c r="W151" t="str">
        <f t="shared" si="35"/>
        <v>72 SURFERS</v>
      </c>
      <c r="X151" t="e">
        <f t="shared" si="30"/>
        <v>#NAME?</v>
      </c>
      <c r="Y151" t="e">
        <f ca="1" t="shared" si="36"/>
        <v>#NAME?</v>
      </c>
      <c r="Z151" t="e">
        <f t="shared" si="37"/>
        <v>#NAME?</v>
      </c>
      <c r="AC151" t="str">
        <f t="shared" si="38"/>
        <v>72 SURFERS</v>
      </c>
      <c r="AD151" t="e">
        <f t="shared" si="39"/>
        <v>#NAME?</v>
      </c>
      <c r="AE151">
        <v>5</v>
      </c>
      <c r="AF151">
        <v>2</v>
      </c>
      <c r="AG151">
        <v>3</v>
      </c>
      <c r="AH151">
        <v>1</v>
      </c>
      <c r="AI151">
        <v>4</v>
      </c>
      <c r="AJ151">
        <v>6</v>
      </c>
    </row>
    <row r="152" spans="4:36" ht="15">
      <c r="D152" t="s">
        <v>76</v>
      </c>
      <c r="E152" t="s">
        <v>243</v>
      </c>
      <c r="F152" t="s">
        <v>94</v>
      </c>
      <c r="L152" t="s">
        <v>409</v>
      </c>
      <c r="M152" t="s">
        <v>243</v>
      </c>
      <c r="N152">
        <v>21</v>
      </c>
      <c r="O152">
        <v>21</v>
      </c>
      <c r="P152">
        <v>30</v>
      </c>
      <c r="Q152">
        <v>3</v>
      </c>
      <c r="R152" t="e">
        <f t="shared" si="31"/>
        <v>#NAME?</v>
      </c>
      <c r="S152" s="2"/>
      <c r="T152">
        <f t="shared" si="32"/>
        <v>72</v>
      </c>
      <c r="U152" t="str">
        <f t="shared" si="33"/>
        <v>72 SURFERS</v>
      </c>
      <c r="V152" t="str">
        <f t="shared" si="34"/>
        <v>'72 SURFERS'!Heat21</v>
      </c>
      <c r="W152" t="str">
        <f t="shared" si="35"/>
        <v>72 SURFERS</v>
      </c>
      <c r="X152" t="e">
        <f t="shared" si="30"/>
        <v>#NAME?</v>
      </c>
      <c r="Y152" t="e">
        <f ca="1" t="shared" si="36"/>
        <v>#NAME?</v>
      </c>
      <c r="Z152" t="e">
        <f t="shared" si="37"/>
        <v>#NAME?</v>
      </c>
      <c r="AC152" t="str">
        <f t="shared" si="38"/>
        <v>72 SURFERS</v>
      </c>
      <c r="AD152" t="e">
        <f t="shared" si="39"/>
        <v>#NAME?</v>
      </c>
      <c r="AE152">
        <v>5</v>
      </c>
      <c r="AF152">
        <v>6</v>
      </c>
      <c r="AG152">
        <v>2</v>
      </c>
      <c r="AH152">
        <v>4</v>
      </c>
      <c r="AI152">
        <v>3</v>
      </c>
      <c r="AJ152">
        <v>1</v>
      </c>
    </row>
    <row r="153" spans="12:36" ht="15">
      <c r="L153" t="s">
        <v>409</v>
      </c>
      <c r="M153" t="s">
        <v>243</v>
      </c>
      <c r="N153">
        <v>22</v>
      </c>
      <c r="O153">
        <v>13</v>
      </c>
      <c r="P153">
        <v>35</v>
      </c>
      <c r="Q153">
        <v>4</v>
      </c>
      <c r="R153" t="e">
        <f t="shared" si="31"/>
        <v>#NAME?</v>
      </c>
      <c r="S153" s="2"/>
      <c r="T153">
        <f t="shared" si="32"/>
        <v>72</v>
      </c>
      <c r="U153" t="str">
        <f t="shared" si="33"/>
        <v>72 SURFERS</v>
      </c>
      <c r="V153" t="str">
        <f t="shared" si="34"/>
        <v>'72 SURFERS'!Heat22</v>
      </c>
      <c r="W153" t="str">
        <f t="shared" si="35"/>
        <v>72 SURFERS</v>
      </c>
      <c r="X153" t="e">
        <f t="shared" si="30"/>
        <v>#NAME?</v>
      </c>
      <c r="Y153" t="e">
        <f ca="1" t="shared" si="36"/>
        <v>#NAME?</v>
      </c>
      <c r="Z153" t="e">
        <f t="shared" si="37"/>
        <v>#NAME?</v>
      </c>
      <c r="AC153" t="str">
        <f t="shared" si="38"/>
        <v>72 SURFERS</v>
      </c>
      <c r="AD153" t="e">
        <f t="shared" si="39"/>
        <v>#NAME?</v>
      </c>
      <c r="AE153">
        <v>2</v>
      </c>
      <c r="AF153">
        <v>5</v>
      </c>
      <c r="AG153">
        <v>1</v>
      </c>
      <c r="AH153">
        <v>3</v>
      </c>
      <c r="AI153">
        <v>6</v>
      </c>
      <c r="AJ153">
        <v>4</v>
      </c>
    </row>
    <row r="154" spans="13:36" ht="15">
      <c r="M154" t="s">
        <v>243</v>
      </c>
      <c r="N154">
        <v>23</v>
      </c>
      <c r="O154">
        <v>13</v>
      </c>
      <c r="P154">
        <v>40</v>
      </c>
      <c r="Q154">
        <v>5</v>
      </c>
      <c r="R154" t="e">
        <f t="shared" si="31"/>
        <v>#NAME?</v>
      </c>
      <c r="S154" s="2"/>
      <c r="T154">
        <f t="shared" si="32"/>
        <v>72</v>
      </c>
      <c r="U154" t="str">
        <f t="shared" si="33"/>
        <v>72 SURFERS</v>
      </c>
      <c r="V154" t="str">
        <f t="shared" si="34"/>
        <v>'72 SURFERS'!Heat23</v>
      </c>
      <c r="W154" t="str">
        <f t="shared" si="35"/>
        <v>72 SURFERS</v>
      </c>
      <c r="X154" t="e">
        <f t="shared" si="30"/>
        <v>#NAME?</v>
      </c>
      <c r="Y154" t="e">
        <f ca="1" t="shared" si="36"/>
        <v>#NAME?</v>
      </c>
      <c r="Z154" t="e">
        <f t="shared" si="37"/>
        <v>#NAME?</v>
      </c>
      <c r="AC154" t="str">
        <f t="shared" si="38"/>
        <v>72 SURFERS</v>
      </c>
      <c r="AD154" t="e">
        <f t="shared" si="39"/>
        <v>#NAME?</v>
      </c>
      <c r="AE154">
        <v>1</v>
      </c>
      <c r="AF154">
        <v>6</v>
      </c>
      <c r="AG154">
        <v>4</v>
      </c>
      <c r="AH154">
        <v>5</v>
      </c>
      <c r="AI154">
        <v>3</v>
      </c>
      <c r="AJ154">
        <v>2</v>
      </c>
    </row>
  </sheetData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Bujno</dc:creator>
  <cp:keywords/>
  <dc:description/>
  <cp:lastModifiedBy>Jenny David</cp:lastModifiedBy>
  <cp:lastPrinted>2016-12-08T02:23:50Z</cp:lastPrinted>
  <dcterms:created xsi:type="dcterms:W3CDTF">2013-07-23T08:31:38Z</dcterms:created>
  <dcterms:modified xsi:type="dcterms:W3CDTF">2016-12-08T02:39:01Z</dcterms:modified>
  <cp:category/>
  <cp:version/>
  <cp:contentType/>
  <cp:contentStatus/>
</cp:coreProperties>
</file>